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0"/>
  </bookViews>
  <sheets>
    <sheet name="EXIT SURVEY 2006" sheetId="1" r:id="rId1"/>
  </sheets>
  <definedNames>
    <definedName name="_xlnm.Print_Area" localSheetId="0">'EXIT SURVEY 2006'!$A$1:$O$114</definedName>
  </definedNames>
  <calcPr fullCalcOnLoad="1"/>
</workbook>
</file>

<file path=xl/sharedStrings.xml><?xml version="1.0" encoding="utf-8"?>
<sst xmlns="http://schemas.openxmlformats.org/spreadsheetml/2006/main" count="217" uniqueCount="96">
  <si>
    <t xml:space="preserve"> </t>
  </si>
  <si>
    <t>No Response</t>
  </si>
  <si>
    <t>Number</t>
  </si>
  <si>
    <t>Percent</t>
  </si>
  <si>
    <t>RESPONSES</t>
  </si>
  <si>
    <t>TOTAL</t>
  </si>
  <si>
    <t>FOR EACH OF THE STUDENT SERVICES LISTED BELOW, INDICATE THE RESPONSE THAT BEST REPRESENTS YOUR EXPERIENCE:</t>
  </si>
  <si>
    <t>PLEASE RATE YOUR SATISFACTION WITH THE FOLLOWING AREAS:</t>
  </si>
  <si>
    <t>1. Bookstore</t>
  </si>
  <si>
    <t>(A) Didn't Know About the Service</t>
  </si>
  <si>
    <t>(B) Knew About Service, but Didn't Use it</t>
  </si>
  <si>
    <t>STUDENT SERVICE</t>
  </si>
  <si>
    <t>(F) Not Applicable</t>
  </si>
  <si>
    <t>Average</t>
  </si>
  <si>
    <t>(C) Used Service and was Very Satisfied=5</t>
  </si>
  <si>
    <t>(D) Used Service and was Satisfied=4</t>
  </si>
  <si>
    <t>(E) Used Service and was Neutral, Neither Satisfied or Dissatisfied=3</t>
  </si>
  <si>
    <t>(F) Used Service and was Dissatisfied=2</t>
  </si>
  <si>
    <t>(G) Used Service and was Very Dissatisfied=1</t>
  </si>
  <si>
    <t>(A) Very Satisfied=5</t>
  </si>
  <si>
    <t>(B) Satisfied=4</t>
  </si>
  <si>
    <t>(C)  Neutral=3</t>
  </si>
  <si>
    <t>(E) Very Dissatisfied =1</t>
  </si>
  <si>
    <t>(D) Dissatisfied=2</t>
  </si>
  <si>
    <t>(F) Not Applicable; Unable to Judge</t>
  </si>
  <si>
    <t>(C) I attend both day and evening classes.</t>
  </si>
  <si>
    <t xml:space="preserve">        </t>
  </si>
  <si>
    <t>2. Student Success Services</t>
  </si>
  <si>
    <t>3. Child Care</t>
  </si>
  <si>
    <t>4. Advising/Counseling</t>
  </si>
  <si>
    <t>5. Financial Aid</t>
  </si>
  <si>
    <t>8. In Person Registration</t>
  </si>
  <si>
    <t>(B) No, I Don't Know</t>
  </si>
  <si>
    <t xml:space="preserve">  </t>
  </si>
  <si>
    <r>
      <t xml:space="preserve">WHILE I HAVE BEEN AT SSCC, THE FOLLOWING ACTIVITIES HAVE HELPED ME LEARN TO TAKE </t>
    </r>
    <r>
      <rPr>
        <b/>
        <i/>
        <sz val="10"/>
        <rFont val="Times New Roman"/>
        <family val="1"/>
      </rPr>
      <t>PERSONAL RESPONSIBILITY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FOR USING STUDENT SERVICES: </t>
    </r>
  </si>
  <si>
    <t>(A) Very much=5</t>
  </si>
  <si>
    <t>(B) Much=4</t>
  </si>
  <si>
    <t>(C)  Moderate=3</t>
  </si>
  <si>
    <t>(D) Little=2</t>
  </si>
  <si>
    <t>(E) None =1</t>
  </si>
  <si>
    <t xml:space="preserve">       (on the web or online)</t>
  </si>
  <si>
    <t xml:space="preserve">        (grades, transcripts)</t>
  </si>
  <si>
    <t xml:space="preserve">        Page</t>
  </si>
  <si>
    <t>(A) Yes, I Know</t>
  </si>
  <si>
    <t>Average Rating</t>
  </si>
  <si>
    <t>6. Disability Services</t>
  </si>
  <si>
    <t>7. Testing Services</t>
  </si>
  <si>
    <t xml:space="preserve">        Development Services</t>
  </si>
  <si>
    <t xml:space="preserve"> (access to grades/transcripts/schedule)</t>
  </si>
  <si>
    <t xml:space="preserve">       Government</t>
  </si>
  <si>
    <t xml:space="preserve">     (in addition to Federal financial aid)</t>
  </si>
  <si>
    <r>
      <t xml:space="preserve">      </t>
    </r>
    <r>
      <rPr>
        <sz val="8"/>
        <rFont val="Times New Roman"/>
        <family val="1"/>
      </rPr>
      <t>Rainbow Festival, live music, etc.)</t>
    </r>
  </si>
  <si>
    <t xml:space="preserve">       College or University</t>
  </si>
  <si>
    <t>I KNOW WHERE TO GET INFORMATION AT SSCC ABOUT:</t>
  </si>
  <si>
    <t xml:space="preserve">       computer software</t>
  </si>
  <si>
    <t xml:space="preserve">       customer service</t>
  </si>
  <si>
    <t xml:space="preserve">        program</t>
  </si>
  <si>
    <t xml:space="preserve">       offerings</t>
  </si>
  <si>
    <t xml:space="preserve">       in my major program</t>
  </si>
  <si>
    <t xml:space="preserve">       my major program</t>
  </si>
  <si>
    <r>
      <t xml:space="preserve">(A) I attend classes during the day </t>
    </r>
    <r>
      <rPr>
        <sz val="8"/>
        <rFont val="Times New Roman"/>
        <family val="1"/>
      </rPr>
      <t>(7:00 a.m.- 4:00 p.m.).</t>
    </r>
  </si>
  <si>
    <r>
      <t xml:space="preserve">(B) I attend classes during the evening </t>
    </r>
    <r>
      <rPr>
        <sz val="8"/>
        <rFont val="Times New Roman"/>
        <family val="1"/>
      </rPr>
      <t>(after 4:00 p.m.)</t>
    </r>
  </si>
  <si>
    <t>(D) I take classes through distance learning</t>
  </si>
  <si>
    <t>(E) I take classes on campus and through distance learning</t>
  </si>
  <si>
    <t>Question #36 RESPONSES</t>
  </si>
  <si>
    <t>9. Web Registration</t>
  </si>
  <si>
    <t>10. Cashiering Services</t>
  </si>
  <si>
    <t>11. Work Source &amp; Career</t>
  </si>
  <si>
    <t>12. Student Online Web Services</t>
  </si>
  <si>
    <t>13. Student Clubs or Student</t>
  </si>
  <si>
    <t>14. Child Care on Campus</t>
  </si>
  <si>
    <t>15. Sports and Recreation</t>
  </si>
  <si>
    <t>16. Student Complaints</t>
  </si>
  <si>
    <t>17. Art Gallery</t>
  </si>
  <si>
    <t>18. Women's Programs</t>
  </si>
  <si>
    <r>
      <t xml:space="preserve">19. Student Activities </t>
    </r>
    <r>
      <rPr>
        <sz val="8"/>
        <rFont val="Times New Roman"/>
        <family val="1"/>
      </rPr>
      <t>(examples:</t>
    </r>
  </si>
  <si>
    <t>20. Internships</t>
  </si>
  <si>
    <t xml:space="preserve">21. Tuition Assistance </t>
  </si>
  <si>
    <t>22. Finding a Job</t>
  </si>
  <si>
    <t xml:space="preserve">23. Transferring to a 4-year  </t>
  </si>
  <si>
    <t>24. Using Technology to Register</t>
  </si>
  <si>
    <t>25. Using E-mail Advising</t>
  </si>
  <si>
    <t>26. Viewing Records On-line</t>
  </si>
  <si>
    <t>27. Using the College Web</t>
  </si>
  <si>
    <t>28. Core curriculum offered in</t>
  </si>
  <si>
    <t>29. Scheduling of core courses</t>
  </si>
  <si>
    <t>30. Selection of elective course</t>
  </si>
  <si>
    <t>31. Scheduling of elective course</t>
  </si>
  <si>
    <t xml:space="preserve">32.  Faculty in my major </t>
  </si>
  <si>
    <t xml:space="preserve">33.  Faculty in elective courses </t>
  </si>
  <si>
    <t>34. Student Service Staff's</t>
  </si>
  <si>
    <t>35. ESL tutorial services and</t>
  </si>
  <si>
    <t>36. Distance Learning</t>
  </si>
  <si>
    <r>
      <t>Question 37</t>
    </r>
    <r>
      <rPr>
        <b/>
        <sz val="10"/>
        <rFont val="Times New Roman"/>
        <family val="1"/>
      </rPr>
      <t>: Of the following choices, which best describes you?</t>
    </r>
  </si>
  <si>
    <t>SSCC ADDITIONAL QUESTIONS</t>
  </si>
  <si>
    <t>COLLEGE OUTCOMES SURVEY RESULTS - SPRING 2006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</si>
</sst>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0000000%"/>
    <numFmt numFmtId="181" formatCode="0.00000000000000%"/>
    <numFmt numFmtId="182" formatCode="0.0000000000000%"/>
    <numFmt numFmtId="183" formatCode="0.000000000000%"/>
    <numFmt numFmtId="184" formatCode="0.00000000000%"/>
    <numFmt numFmtId="185" formatCode="0.0000000000%"/>
    <numFmt numFmtId="186" formatCode="0.000000000%"/>
    <numFmt numFmtId="187" formatCode="0.0000000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Arial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2" fillId="0" borderId="0" xfId="0" applyFont="1" applyBorder="1" applyAlignment="1">
      <alignment/>
    </xf>
    <xf numFmtId="9" fontId="2" fillId="0" borderId="3" xfId="20" applyNumberFormat="1" applyFont="1" applyBorder="1" applyAlignment="1">
      <alignment horizontal="center"/>
    </xf>
    <xf numFmtId="0" fontId="0" fillId="0" borderId="8" xfId="0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9" fontId="2" fillId="0" borderId="4" xfId="20" applyFont="1" applyBorder="1" applyAlignment="1">
      <alignment horizontal="center"/>
    </xf>
    <xf numFmtId="9" fontId="2" fillId="0" borderId="3" xfId="2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12" xfId="0" applyFont="1" applyBorder="1" applyAlignment="1">
      <alignment/>
    </xf>
    <xf numFmtId="9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9" xfId="0" applyFont="1" applyBorder="1" applyAlignment="1">
      <alignment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9" fontId="2" fillId="0" borderId="16" xfId="2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0" fillId="0" borderId="7" xfId="0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9" fontId="5" fillId="0" borderId="17" xfId="0" applyNumberFormat="1" applyFont="1" applyBorder="1" applyAlignment="1">
      <alignment horizontal="center"/>
    </xf>
    <xf numFmtId="9" fontId="0" fillId="0" borderId="0" xfId="2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20" applyNumberFormat="1" applyAlignment="1">
      <alignment/>
    </xf>
    <xf numFmtId="164" fontId="2" fillId="0" borderId="18" xfId="20" applyNumberFormat="1" applyFont="1" applyBorder="1" applyAlignment="1">
      <alignment horizontal="center"/>
    </xf>
    <xf numFmtId="164" fontId="2" fillId="0" borderId="19" xfId="20" applyNumberFormat="1" applyFont="1" applyBorder="1" applyAlignment="1">
      <alignment horizontal="center"/>
    </xf>
    <xf numFmtId="164" fontId="2" fillId="0" borderId="20" xfId="20" applyNumberFormat="1" applyFont="1" applyBorder="1" applyAlignment="1">
      <alignment horizontal="center"/>
    </xf>
    <xf numFmtId="164" fontId="2" fillId="0" borderId="21" xfId="20" applyNumberFormat="1" applyFont="1" applyBorder="1" applyAlignment="1">
      <alignment horizontal="center"/>
    </xf>
    <xf numFmtId="164" fontId="2" fillId="0" borderId="22" xfId="20" applyNumberFormat="1" applyFont="1" applyBorder="1" applyAlignment="1">
      <alignment horizontal="center"/>
    </xf>
    <xf numFmtId="164" fontId="2" fillId="0" borderId="23" xfId="2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2" fillId="0" borderId="19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7" xfId="0" applyBorder="1" applyAlignment="1">
      <alignment/>
    </xf>
    <xf numFmtId="0" fontId="9" fillId="3" borderId="26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3" fillId="3" borderId="26" xfId="0" applyFont="1" applyFill="1" applyBorder="1" applyAlignment="1">
      <alignment/>
    </xf>
    <xf numFmtId="0" fontId="3" fillId="3" borderId="31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 shrinkToFit="1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9" fontId="4" fillId="3" borderId="28" xfId="20" applyFont="1" applyFill="1" applyBorder="1" applyAlignment="1">
      <alignment horizontal="center"/>
    </xf>
    <xf numFmtId="9" fontId="4" fillId="3" borderId="30" xfId="2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3" borderId="34" xfId="0" applyFont="1" applyFill="1" applyBorder="1" applyAlignment="1">
      <alignment horizontal="center" wrapText="1"/>
    </xf>
    <xf numFmtId="0" fontId="10" fillId="0" borderId="15" xfId="0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3" fillId="0" borderId="7" xfId="0" applyFont="1" applyBorder="1" applyAlignment="1">
      <alignment vertical="top"/>
    </xf>
    <xf numFmtId="0" fontId="11" fillId="0" borderId="7" xfId="0" applyFont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0" fontId="2" fillId="0" borderId="11" xfId="0" applyFont="1" applyBorder="1" applyAlignment="1">
      <alignment horizontal="center"/>
    </xf>
    <xf numFmtId="164" fontId="2" fillId="0" borderId="17" xfId="2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20" applyNumberFormat="1" applyAlignment="1">
      <alignment/>
    </xf>
    <xf numFmtId="175" fontId="0" fillId="0" borderId="0" xfId="20" applyNumberFormat="1" applyAlignment="1">
      <alignment/>
    </xf>
    <xf numFmtId="10" fontId="0" fillId="0" borderId="0" xfId="20" applyNumberFormat="1" applyAlignment="1">
      <alignment horizontal="right"/>
    </xf>
    <xf numFmtId="2" fontId="4" fillId="0" borderId="36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64" fontId="0" fillId="0" borderId="0" xfId="20" applyNumberFormat="1" applyAlignment="1">
      <alignment horizontal="right"/>
    </xf>
    <xf numFmtId="0" fontId="3" fillId="0" borderId="38" xfId="0" applyFont="1" applyBorder="1" applyAlignment="1">
      <alignment horizontal="left" vertical="top"/>
    </xf>
    <xf numFmtId="0" fontId="0" fillId="0" borderId="39" xfId="0" applyBorder="1" applyAlignment="1">
      <alignment vertical="top"/>
    </xf>
    <xf numFmtId="0" fontId="12" fillId="0" borderId="39" xfId="0" applyFont="1" applyBorder="1" applyAlignment="1">
      <alignment vertical="top"/>
    </xf>
    <xf numFmtId="0" fontId="10" fillId="0" borderId="7" xfId="0" applyFont="1" applyBorder="1" applyAlignment="1">
      <alignment horizontal="left" vertical="top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171" fontId="4" fillId="0" borderId="36" xfId="0" applyNumberFormat="1" applyFont="1" applyBorder="1" applyAlignment="1">
      <alignment horizontal="center"/>
    </xf>
    <xf numFmtId="0" fontId="3" fillId="3" borderId="34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164" fontId="2" fillId="0" borderId="36" xfId="2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4" fontId="2" fillId="0" borderId="41" xfId="20" applyNumberFormat="1" applyFont="1" applyBorder="1" applyAlignment="1">
      <alignment horizontal="center"/>
    </xf>
    <xf numFmtId="164" fontId="2" fillId="0" borderId="22" xfId="20" applyNumberFormat="1" applyFont="1" applyBorder="1" applyAlignment="1">
      <alignment horizontal="center"/>
    </xf>
    <xf numFmtId="164" fontId="2" fillId="0" borderId="42" xfId="2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6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47" xfId="0" applyFont="1" applyBorder="1" applyAlignment="1">
      <alignment wrapText="1"/>
    </xf>
    <xf numFmtId="0" fontId="2" fillId="0" borderId="48" xfId="0" applyFont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6" fillId="4" borderId="0" xfId="0" applyFont="1" applyFill="1" applyAlignment="1">
      <alignment horizontal="center"/>
    </xf>
    <xf numFmtId="164" fontId="2" fillId="0" borderId="53" xfId="20" applyNumberFormat="1" applyFont="1" applyBorder="1" applyAlignment="1">
      <alignment horizontal="center"/>
    </xf>
    <xf numFmtId="164" fontId="2" fillId="0" borderId="23" xfId="20" applyNumberFormat="1" applyFont="1" applyBorder="1" applyAlignment="1">
      <alignment horizontal="center"/>
    </xf>
    <xf numFmtId="164" fontId="2" fillId="0" borderId="54" xfId="20" applyNumberFormat="1" applyFont="1" applyBorder="1" applyAlignment="1">
      <alignment horizontal="center"/>
    </xf>
    <xf numFmtId="164" fontId="2" fillId="0" borderId="37" xfId="2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workbookViewId="0" topLeftCell="A1">
      <selection activeCell="A1" sqref="A1:O1"/>
    </sheetView>
  </sheetViews>
  <sheetFormatPr defaultColWidth="9.140625" defaultRowHeight="12.75"/>
  <cols>
    <col min="3" max="3" width="8.00390625" style="0" customWidth="1"/>
    <col min="4" max="4" width="0.13671875" style="0" hidden="1" customWidth="1"/>
    <col min="5" max="5" width="11.140625" style="0" customWidth="1"/>
    <col min="6" max="6" width="9.8515625" style="0" customWidth="1"/>
    <col min="7" max="7" width="11.00390625" style="0" customWidth="1"/>
    <col min="8" max="8" width="10.7109375" style="0" customWidth="1"/>
    <col min="9" max="9" width="9.7109375" style="0" customWidth="1"/>
    <col min="10" max="10" width="11.8515625" style="0" customWidth="1"/>
    <col min="11" max="11" width="12.421875" style="0" customWidth="1"/>
    <col min="12" max="12" width="11.7109375" style="0" customWidth="1"/>
    <col min="13" max="13" width="8.8515625" style="0" customWidth="1"/>
    <col min="14" max="14" width="7.8515625" style="0" customWidth="1"/>
    <col min="15" max="15" width="8.8515625" style="0" customWidth="1"/>
    <col min="16" max="16" width="14.140625" style="0" bestFit="1" customWidth="1"/>
    <col min="18" max="18" width="9.28125" style="0" bestFit="1" customWidth="1"/>
    <col min="19" max="19" width="20.57421875" style="0" bestFit="1" customWidth="1"/>
  </cols>
  <sheetData>
    <row r="1" spans="1:15" ht="15.75">
      <c r="A1" s="138" t="s">
        <v>95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.75">
      <c r="A2" s="145" t="s">
        <v>94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ht="12.75">
      <c r="A3" t="s">
        <v>26</v>
      </c>
    </row>
    <row r="4" spans="1:9" ht="13.5" thickBot="1">
      <c r="A4" s="2" t="s">
        <v>6</v>
      </c>
      <c r="B4" s="1"/>
      <c r="C4" s="1"/>
      <c r="D4" s="1"/>
      <c r="E4" s="1"/>
      <c r="F4" s="1"/>
      <c r="G4" s="1"/>
      <c r="H4" s="1"/>
      <c r="I4" s="1"/>
    </row>
    <row r="5" spans="1:15" ht="72">
      <c r="A5" s="70" t="s">
        <v>11</v>
      </c>
      <c r="B5" s="71"/>
      <c r="C5" s="71"/>
      <c r="D5" s="71"/>
      <c r="E5" s="73" t="s">
        <v>4</v>
      </c>
      <c r="F5" s="74" t="s">
        <v>9</v>
      </c>
      <c r="G5" s="74" t="s">
        <v>10</v>
      </c>
      <c r="H5" s="74" t="s">
        <v>14</v>
      </c>
      <c r="I5" s="74" t="s">
        <v>15</v>
      </c>
      <c r="J5" s="74" t="s">
        <v>16</v>
      </c>
      <c r="K5" s="74" t="s">
        <v>17</v>
      </c>
      <c r="L5" s="74" t="s">
        <v>18</v>
      </c>
      <c r="M5" s="74" t="s">
        <v>1</v>
      </c>
      <c r="N5" s="74" t="s">
        <v>5</v>
      </c>
      <c r="O5" s="75" t="s">
        <v>44</v>
      </c>
    </row>
    <row r="6" spans="1:18" ht="12.75">
      <c r="A6" s="14" t="s">
        <v>8</v>
      </c>
      <c r="B6" s="7"/>
      <c r="C6" s="7"/>
      <c r="D6" s="7"/>
      <c r="E6" s="76" t="s">
        <v>2</v>
      </c>
      <c r="F6" s="40">
        <v>2</v>
      </c>
      <c r="G6" s="9">
        <v>9</v>
      </c>
      <c r="H6" s="9">
        <v>39</v>
      </c>
      <c r="I6" s="9">
        <v>49</v>
      </c>
      <c r="J6" s="9">
        <v>23</v>
      </c>
      <c r="K6" s="9">
        <v>3</v>
      </c>
      <c r="L6" s="9">
        <v>7</v>
      </c>
      <c r="M6" s="9">
        <v>0</v>
      </c>
      <c r="N6" s="9">
        <f>SUM(F6:M6)</f>
        <v>132</v>
      </c>
      <c r="O6" s="38"/>
      <c r="P6" s="52"/>
      <c r="R6" s="100"/>
    </row>
    <row r="7" spans="1:18" ht="12.75">
      <c r="A7" s="72"/>
      <c r="B7" s="34" t="s">
        <v>0</v>
      </c>
      <c r="C7" s="33" t="s">
        <v>0</v>
      </c>
      <c r="D7" s="6"/>
      <c r="E7" s="77" t="s">
        <v>3</v>
      </c>
      <c r="F7" s="55">
        <f>F6/$N$6</f>
        <v>0.015151515151515152</v>
      </c>
      <c r="G7" s="56">
        <f aca="true" t="shared" si="0" ref="G7:M7">G6/$N$6</f>
        <v>0.06818181818181818</v>
      </c>
      <c r="H7" s="56">
        <f t="shared" si="0"/>
        <v>0.29545454545454547</v>
      </c>
      <c r="I7" s="56">
        <f t="shared" si="0"/>
        <v>0.3712121212121212</v>
      </c>
      <c r="J7" s="56">
        <f t="shared" si="0"/>
        <v>0.17424242424242425</v>
      </c>
      <c r="K7" s="56">
        <f t="shared" si="0"/>
        <v>0.022727272727272728</v>
      </c>
      <c r="L7" s="56">
        <f t="shared" si="0"/>
        <v>0.05303030303030303</v>
      </c>
      <c r="M7" s="56">
        <f t="shared" si="0"/>
        <v>0</v>
      </c>
      <c r="N7" s="67">
        <f aca="true" t="shared" si="1" ref="N7:N24">SUM(F7:M7)</f>
        <v>1</v>
      </c>
      <c r="O7" s="105">
        <f>(($H6*5)+($I6*4)+($J6*3)+($K6*2)+($L6*1))/($H6+$I6+$J6+$K6+$L6)</f>
        <v>3.909090909090909</v>
      </c>
      <c r="P7" s="54"/>
      <c r="R7" s="52"/>
    </row>
    <row r="8" spans="1:16" ht="12.75">
      <c r="A8" s="20"/>
      <c r="B8" s="36"/>
      <c r="C8" s="37"/>
      <c r="D8" s="7"/>
      <c r="E8" s="76"/>
      <c r="F8" s="39"/>
      <c r="G8" s="19"/>
      <c r="H8" s="19"/>
      <c r="I8" s="19"/>
      <c r="J8" s="19"/>
      <c r="K8" s="19"/>
      <c r="L8" s="19"/>
      <c r="M8" s="19"/>
      <c r="N8" s="68"/>
      <c r="O8" s="106"/>
      <c r="P8" s="54"/>
    </row>
    <row r="9" spans="1:18" ht="12.75">
      <c r="A9" s="14" t="s">
        <v>27</v>
      </c>
      <c r="B9" s="7"/>
      <c r="C9" s="7"/>
      <c r="D9" s="7"/>
      <c r="E9" s="76" t="s">
        <v>2</v>
      </c>
      <c r="F9" s="40">
        <v>36</v>
      </c>
      <c r="G9" s="9">
        <v>53</v>
      </c>
      <c r="H9" s="9">
        <v>25</v>
      </c>
      <c r="I9" s="9">
        <v>12</v>
      </c>
      <c r="J9" s="9">
        <v>4</v>
      </c>
      <c r="K9" s="9">
        <v>1</v>
      </c>
      <c r="L9" s="9">
        <v>0</v>
      </c>
      <c r="M9" s="9">
        <v>1</v>
      </c>
      <c r="N9" s="9">
        <f t="shared" si="1"/>
        <v>132</v>
      </c>
      <c r="O9" s="106"/>
      <c r="P9" s="52"/>
      <c r="R9" s="100"/>
    </row>
    <row r="10" spans="1:18" ht="13.5">
      <c r="A10" s="17" t="s">
        <v>0</v>
      </c>
      <c r="B10" s="34" t="s">
        <v>0</v>
      </c>
      <c r="C10" s="33" t="s">
        <v>0</v>
      </c>
      <c r="D10" s="6"/>
      <c r="E10" s="77" t="s">
        <v>3</v>
      </c>
      <c r="F10" s="55">
        <f>F9/$N$9</f>
        <v>0.2727272727272727</v>
      </c>
      <c r="G10" s="56">
        <f aca="true" t="shared" si="2" ref="G10:M10">G9/$N$9</f>
        <v>0.4015151515151515</v>
      </c>
      <c r="H10" s="56">
        <f t="shared" si="2"/>
        <v>0.1893939393939394</v>
      </c>
      <c r="I10" s="56">
        <f t="shared" si="2"/>
        <v>0.09090909090909091</v>
      </c>
      <c r="J10" s="56">
        <f t="shared" si="2"/>
        <v>0.030303030303030304</v>
      </c>
      <c r="K10" s="56">
        <f t="shared" si="2"/>
        <v>0.007575757575757576</v>
      </c>
      <c r="L10" s="56">
        <f t="shared" si="2"/>
        <v>0</v>
      </c>
      <c r="M10" s="56">
        <f t="shared" si="2"/>
        <v>0.007575757575757576</v>
      </c>
      <c r="N10" s="67">
        <f t="shared" si="1"/>
        <v>0.9999999999999999</v>
      </c>
      <c r="O10" s="105">
        <f>(($H9*5)+($I9*4)+($J9*3)+($K9*2)+($L9*1))/($H9+$I9+$J9+$K9+$L9)</f>
        <v>4.4523809523809526</v>
      </c>
      <c r="P10" s="54"/>
      <c r="R10" s="52"/>
    </row>
    <row r="11" spans="1:16" ht="13.5">
      <c r="A11" s="35"/>
      <c r="B11" s="36"/>
      <c r="C11" s="37"/>
      <c r="D11" s="7"/>
      <c r="E11" s="76"/>
      <c r="F11" s="39"/>
      <c r="G11" s="19"/>
      <c r="H11" s="19"/>
      <c r="I11" s="19"/>
      <c r="J11" s="19"/>
      <c r="K11" s="19"/>
      <c r="L11" s="19"/>
      <c r="M11" s="19"/>
      <c r="N11" s="68"/>
      <c r="O11" s="106"/>
      <c r="P11" s="54"/>
    </row>
    <row r="12" spans="1:18" ht="12.75">
      <c r="A12" s="14" t="s">
        <v>28</v>
      </c>
      <c r="B12" s="7"/>
      <c r="C12" s="7"/>
      <c r="D12" s="7"/>
      <c r="E12" s="76" t="s">
        <v>2</v>
      </c>
      <c r="F12" s="40">
        <v>21</v>
      </c>
      <c r="G12" s="9">
        <v>91</v>
      </c>
      <c r="H12" s="9">
        <v>9</v>
      </c>
      <c r="I12" s="9">
        <v>5</v>
      </c>
      <c r="J12" s="9">
        <v>3</v>
      </c>
      <c r="K12" s="9">
        <v>1</v>
      </c>
      <c r="L12" s="9">
        <v>0</v>
      </c>
      <c r="M12" s="9">
        <v>2</v>
      </c>
      <c r="N12" s="9">
        <f t="shared" si="1"/>
        <v>132</v>
      </c>
      <c r="O12" s="106"/>
      <c r="P12" s="52"/>
      <c r="R12" s="100"/>
    </row>
    <row r="13" spans="1:18" ht="13.5">
      <c r="A13" s="17" t="s">
        <v>0</v>
      </c>
      <c r="B13" s="34" t="s">
        <v>0</v>
      </c>
      <c r="C13" s="33" t="s">
        <v>0</v>
      </c>
      <c r="D13" s="6"/>
      <c r="E13" s="77" t="s">
        <v>3</v>
      </c>
      <c r="F13" s="55">
        <f>F12/$N$12</f>
        <v>0.1590909090909091</v>
      </c>
      <c r="G13" s="56">
        <f aca="true" t="shared" si="3" ref="G13:M13">G12/$N$12</f>
        <v>0.6893939393939394</v>
      </c>
      <c r="H13" s="56">
        <f t="shared" si="3"/>
        <v>0.06818181818181818</v>
      </c>
      <c r="I13" s="56">
        <f t="shared" si="3"/>
        <v>0.03787878787878788</v>
      </c>
      <c r="J13" s="56">
        <f t="shared" si="3"/>
        <v>0.022727272727272728</v>
      </c>
      <c r="K13" s="56">
        <f t="shared" si="3"/>
        <v>0.007575757575757576</v>
      </c>
      <c r="L13" s="56">
        <f t="shared" si="3"/>
        <v>0</v>
      </c>
      <c r="M13" s="56">
        <f t="shared" si="3"/>
        <v>0.015151515151515152</v>
      </c>
      <c r="N13" s="67">
        <f t="shared" si="1"/>
        <v>1</v>
      </c>
      <c r="O13" s="118">
        <f>(($H12*5)+($I12*4)+($J12*3)+($K12*2)+($L12*1))/($H12+$I12+$J12+$K12+$L12)</f>
        <v>4.222222222222222</v>
      </c>
      <c r="P13" s="102"/>
      <c r="R13" s="52"/>
    </row>
    <row r="14" spans="1:16" ht="13.5">
      <c r="A14" s="35"/>
      <c r="B14" s="36"/>
      <c r="C14" s="37"/>
      <c r="D14" s="7"/>
      <c r="E14" s="76"/>
      <c r="F14" s="39"/>
      <c r="G14" s="19"/>
      <c r="H14" s="19"/>
      <c r="I14" s="19"/>
      <c r="J14" s="19"/>
      <c r="K14" s="19"/>
      <c r="L14" s="19"/>
      <c r="M14" s="19"/>
      <c r="N14" s="68"/>
      <c r="O14" s="106"/>
      <c r="P14" s="102"/>
    </row>
    <row r="15" spans="1:18" ht="12.75">
      <c r="A15" s="14" t="s">
        <v>29</v>
      </c>
      <c r="B15" s="7"/>
      <c r="C15" s="7"/>
      <c r="D15" s="7"/>
      <c r="E15" s="76" t="s">
        <v>2</v>
      </c>
      <c r="F15" s="40">
        <v>4</v>
      </c>
      <c r="G15" s="9">
        <v>21</v>
      </c>
      <c r="H15" s="9">
        <v>48</v>
      </c>
      <c r="I15" s="9">
        <v>39</v>
      </c>
      <c r="J15" s="9">
        <v>14</v>
      </c>
      <c r="K15" s="9">
        <v>4</v>
      </c>
      <c r="L15" s="9">
        <v>2</v>
      </c>
      <c r="M15" s="9">
        <v>0</v>
      </c>
      <c r="N15" s="9">
        <f t="shared" si="1"/>
        <v>132</v>
      </c>
      <c r="O15" s="106"/>
      <c r="P15" s="52"/>
      <c r="R15" s="100"/>
    </row>
    <row r="16" spans="1:18" ht="13.5">
      <c r="A16" s="17" t="s">
        <v>0</v>
      </c>
      <c r="B16" s="34" t="s">
        <v>0</v>
      </c>
      <c r="C16" s="33" t="s">
        <v>0</v>
      </c>
      <c r="D16" s="6"/>
      <c r="E16" s="77" t="s">
        <v>3</v>
      </c>
      <c r="F16" s="55">
        <f>F15/$N$15</f>
        <v>0.030303030303030304</v>
      </c>
      <c r="G16" s="56">
        <f aca="true" t="shared" si="4" ref="G16:M16">G15/$N$15</f>
        <v>0.1590909090909091</v>
      </c>
      <c r="H16" s="56">
        <f t="shared" si="4"/>
        <v>0.36363636363636365</v>
      </c>
      <c r="I16" s="56">
        <f t="shared" si="4"/>
        <v>0.29545454545454547</v>
      </c>
      <c r="J16" s="56">
        <f t="shared" si="4"/>
        <v>0.10606060606060606</v>
      </c>
      <c r="K16" s="56">
        <f t="shared" si="4"/>
        <v>0.030303030303030304</v>
      </c>
      <c r="L16" s="56">
        <f t="shared" si="4"/>
        <v>0.015151515151515152</v>
      </c>
      <c r="M16" s="56">
        <f t="shared" si="4"/>
        <v>0</v>
      </c>
      <c r="N16" s="67">
        <f t="shared" si="1"/>
        <v>0.9999999999999999</v>
      </c>
      <c r="O16" s="105">
        <f>(($H15*5)+($I15*4)+($J15*3)+($K15*2)+($L15*1))/($H15+$I15+$J15+$K15+$L15)</f>
        <v>4.186915887850467</v>
      </c>
      <c r="P16" s="102"/>
      <c r="R16" s="52"/>
    </row>
    <row r="17" spans="1:16" ht="13.5">
      <c r="A17" s="35"/>
      <c r="B17" s="36"/>
      <c r="C17" s="37"/>
      <c r="D17" s="7"/>
      <c r="E17" s="76"/>
      <c r="F17" s="39"/>
      <c r="G17" s="19"/>
      <c r="H17" s="19"/>
      <c r="I17" s="19"/>
      <c r="J17" s="19"/>
      <c r="K17" s="19"/>
      <c r="L17" s="19"/>
      <c r="M17" s="19"/>
      <c r="N17" s="68"/>
      <c r="O17" s="106"/>
      <c r="P17" s="103"/>
    </row>
    <row r="18" spans="1:18" ht="12.75">
      <c r="A18" s="14" t="s">
        <v>30</v>
      </c>
      <c r="B18" s="7"/>
      <c r="C18" s="7"/>
      <c r="D18" s="7"/>
      <c r="E18" s="76" t="s">
        <v>2</v>
      </c>
      <c r="F18" s="40">
        <v>6</v>
      </c>
      <c r="G18" s="9">
        <v>60</v>
      </c>
      <c r="H18" s="9">
        <v>27</v>
      </c>
      <c r="I18" s="9">
        <v>14</v>
      </c>
      <c r="J18" s="9">
        <v>12</v>
      </c>
      <c r="K18" s="9">
        <v>4</v>
      </c>
      <c r="L18" s="9">
        <v>8</v>
      </c>
      <c r="M18" s="9">
        <v>1</v>
      </c>
      <c r="N18" s="9">
        <f t="shared" si="1"/>
        <v>132</v>
      </c>
      <c r="O18" s="106"/>
      <c r="P18" s="52"/>
      <c r="R18" s="100"/>
    </row>
    <row r="19" spans="1:18" ht="13.5">
      <c r="A19" s="17" t="s">
        <v>0</v>
      </c>
      <c r="B19" s="34" t="s">
        <v>0</v>
      </c>
      <c r="C19" s="33" t="s">
        <v>0</v>
      </c>
      <c r="D19" s="6"/>
      <c r="E19" s="77" t="s">
        <v>3</v>
      </c>
      <c r="F19" s="55">
        <f>F18/$N$18</f>
        <v>0.045454545454545456</v>
      </c>
      <c r="G19" s="56">
        <f aca="true" t="shared" si="5" ref="G19:M19">G18/$N$18</f>
        <v>0.45454545454545453</v>
      </c>
      <c r="H19" s="56">
        <f t="shared" si="5"/>
        <v>0.20454545454545456</v>
      </c>
      <c r="I19" s="56">
        <f t="shared" si="5"/>
        <v>0.10606060606060606</v>
      </c>
      <c r="J19" s="56">
        <f t="shared" si="5"/>
        <v>0.09090909090909091</v>
      </c>
      <c r="K19" s="56">
        <f t="shared" si="5"/>
        <v>0.030303030303030304</v>
      </c>
      <c r="L19" s="56">
        <f t="shared" si="5"/>
        <v>0.06060606060606061</v>
      </c>
      <c r="M19" s="56">
        <f t="shared" si="5"/>
        <v>0.007575757575757576</v>
      </c>
      <c r="N19" s="67">
        <f t="shared" si="1"/>
        <v>1</v>
      </c>
      <c r="O19" s="105">
        <f>(($H18*5)+($I18*4)+($J18*3)+($K18*2)+($L18*1))/($H18+$I18+$J18+$K18+$L18)</f>
        <v>3.7384615384615385</v>
      </c>
      <c r="P19" s="54"/>
      <c r="R19" s="52"/>
    </row>
    <row r="20" spans="1:16" ht="13.5">
      <c r="A20" s="35"/>
      <c r="B20" s="36"/>
      <c r="C20" s="37"/>
      <c r="D20" s="7"/>
      <c r="E20" s="76"/>
      <c r="F20" s="39"/>
      <c r="G20" s="19"/>
      <c r="H20" s="19"/>
      <c r="I20" s="19"/>
      <c r="J20" s="19"/>
      <c r="K20" s="19"/>
      <c r="L20" s="19"/>
      <c r="M20" s="19"/>
      <c r="N20" s="68"/>
      <c r="O20" s="106"/>
      <c r="P20" s="54"/>
    </row>
    <row r="21" spans="1:18" ht="12.75">
      <c r="A21" s="14" t="s">
        <v>45</v>
      </c>
      <c r="B21" s="7"/>
      <c r="C21" s="7"/>
      <c r="D21" s="7"/>
      <c r="E21" s="76" t="s">
        <v>2</v>
      </c>
      <c r="F21" s="40">
        <v>23</v>
      </c>
      <c r="G21" s="9">
        <v>85</v>
      </c>
      <c r="H21" s="9">
        <v>12</v>
      </c>
      <c r="I21" s="9">
        <v>4</v>
      </c>
      <c r="J21" s="9">
        <v>4</v>
      </c>
      <c r="K21" s="9">
        <v>1</v>
      </c>
      <c r="L21" s="9">
        <v>0</v>
      </c>
      <c r="M21" s="9">
        <v>3</v>
      </c>
      <c r="N21" s="9">
        <f t="shared" si="1"/>
        <v>132</v>
      </c>
      <c r="O21" s="106"/>
      <c r="P21" s="52"/>
      <c r="R21" s="100"/>
    </row>
    <row r="22" spans="1:18" ht="13.5">
      <c r="A22" s="17" t="s">
        <v>0</v>
      </c>
      <c r="B22" s="34" t="s">
        <v>0</v>
      </c>
      <c r="C22" s="33" t="s">
        <v>0</v>
      </c>
      <c r="D22" s="7"/>
      <c r="E22" s="77" t="s">
        <v>3</v>
      </c>
      <c r="F22" s="55">
        <f>F21/$N$21</f>
        <v>0.17424242424242425</v>
      </c>
      <c r="G22" s="56">
        <f aca="true" t="shared" si="6" ref="G22:M22">G21/$N$21</f>
        <v>0.6439393939393939</v>
      </c>
      <c r="H22" s="56">
        <f t="shared" si="6"/>
        <v>0.09090909090909091</v>
      </c>
      <c r="I22" s="56">
        <f t="shared" si="6"/>
        <v>0.030303030303030304</v>
      </c>
      <c r="J22" s="56">
        <f t="shared" si="6"/>
        <v>0.030303030303030304</v>
      </c>
      <c r="K22" s="56">
        <f t="shared" si="6"/>
        <v>0.007575757575757576</v>
      </c>
      <c r="L22" s="56">
        <f t="shared" si="6"/>
        <v>0</v>
      </c>
      <c r="M22" s="56">
        <f t="shared" si="6"/>
        <v>0.022727272727272728</v>
      </c>
      <c r="N22" s="67">
        <f t="shared" si="1"/>
        <v>0.9999999999999999</v>
      </c>
      <c r="O22" s="105">
        <f>(($H21*5)+($I21*4)+($J21*3)+($K21*2)+($L21*1))/($H21+$I21+$J21+$K21+$L21)</f>
        <v>4.285714285714286</v>
      </c>
      <c r="P22" s="54"/>
      <c r="R22" s="52"/>
    </row>
    <row r="23" spans="1:16" ht="13.5">
      <c r="A23" s="35"/>
      <c r="B23" s="36"/>
      <c r="C23" s="37"/>
      <c r="D23" s="7"/>
      <c r="E23" s="76"/>
      <c r="F23" s="39"/>
      <c r="G23" s="19"/>
      <c r="H23" s="19"/>
      <c r="I23" s="19"/>
      <c r="J23" s="19"/>
      <c r="K23" s="19"/>
      <c r="L23" s="19"/>
      <c r="M23" s="19"/>
      <c r="N23" s="68"/>
      <c r="O23" s="106"/>
      <c r="P23" s="54"/>
    </row>
    <row r="24" spans="1:18" ht="12.75">
      <c r="A24" s="14" t="s">
        <v>46</v>
      </c>
      <c r="B24" s="7"/>
      <c r="C24" s="7"/>
      <c r="D24" s="7"/>
      <c r="E24" s="76" t="s">
        <v>2</v>
      </c>
      <c r="F24" s="40">
        <v>12</v>
      </c>
      <c r="G24" s="9">
        <v>40</v>
      </c>
      <c r="H24" s="9">
        <v>37</v>
      </c>
      <c r="I24" s="9">
        <v>22</v>
      </c>
      <c r="J24" s="9">
        <v>18</v>
      </c>
      <c r="K24" s="9">
        <v>1</v>
      </c>
      <c r="L24" s="9">
        <v>0</v>
      </c>
      <c r="M24" s="9">
        <v>2</v>
      </c>
      <c r="N24" s="9">
        <f t="shared" si="1"/>
        <v>132</v>
      </c>
      <c r="O24" s="106"/>
      <c r="P24" s="52"/>
      <c r="R24" s="100"/>
    </row>
    <row r="25" spans="1:18" ht="12.75">
      <c r="A25" s="13"/>
      <c r="B25" s="34" t="s">
        <v>0</v>
      </c>
      <c r="C25" s="33" t="s">
        <v>0</v>
      </c>
      <c r="D25" s="6"/>
      <c r="E25" s="77" t="s">
        <v>3</v>
      </c>
      <c r="F25" s="55">
        <f>F24/$N$24</f>
        <v>0.09090909090909091</v>
      </c>
      <c r="G25" s="56">
        <f aca="true" t="shared" si="7" ref="G25:M25">G24/$N$24</f>
        <v>0.30303030303030304</v>
      </c>
      <c r="H25" s="56">
        <f t="shared" si="7"/>
        <v>0.2803030303030303</v>
      </c>
      <c r="I25" s="56">
        <f t="shared" si="7"/>
        <v>0.16666666666666666</v>
      </c>
      <c r="J25" s="56">
        <f t="shared" si="7"/>
        <v>0.13636363636363635</v>
      </c>
      <c r="K25" s="56">
        <f t="shared" si="7"/>
        <v>0.007575757575757576</v>
      </c>
      <c r="L25" s="56">
        <f t="shared" si="7"/>
        <v>0</v>
      </c>
      <c r="M25" s="56">
        <f t="shared" si="7"/>
        <v>0.015151515151515152</v>
      </c>
      <c r="N25" s="67">
        <f>SUM(F25:M25)</f>
        <v>0.9999999999999999</v>
      </c>
      <c r="O25" s="118">
        <f>(($H24*5)+($I24*4)+($J24*3)+($K24*2)+($L24*1))/($H24+$I24+$J24+$K24+$L24)</f>
        <v>4.217948717948718</v>
      </c>
      <c r="P25" s="102"/>
      <c r="R25" s="52"/>
    </row>
    <row r="26" spans="1:16" ht="12.75">
      <c r="A26" s="14"/>
      <c r="B26" s="36"/>
      <c r="C26" s="37"/>
      <c r="D26" s="7"/>
      <c r="E26" s="76"/>
      <c r="F26" s="39"/>
      <c r="G26" s="19"/>
      <c r="H26" s="19"/>
      <c r="I26" s="19"/>
      <c r="J26" s="19"/>
      <c r="K26" s="19"/>
      <c r="L26" s="19"/>
      <c r="M26" s="19"/>
      <c r="N26" s="68"/>
      <c r="O26" s="106"/>
      <c r="P26" s="103"/>
    </row>
    <row r="27" spans="1:18" ht="12.75">
      <c r="A27" s="14" t="s">
        <v>31</v>
      </c>
      <c r="B27" s="7"/>
      <c r="C27" s="7"/>
      <c r="D27" s="7"/>
      <c r="E27" s="76" t="s">
        <v>2</v>
      </c>
      <c r="F27" s="40">
        <v>3</v>
      </c>
      <c r="G27" s="9">
        <v>7</v>
      </c>
      <c r="H27" s="9">
        <v>54</v>
      </c>
      <c r="I27" s="9">
        <v>52</v>
      </c>
      <c r="J27" s="9">
        <v>10</v>
      </c>
      <c r="K27" s="9">
        <v>1</v>
      </c>
      <c r="L27" s="9">
        <v>2</v>
      </c>
      <c r="M27" s="9">
        <v>3</v>
      </c>
      <c r="N27" s="9">
        <f>SUM(F27:M27)</f>
        <v>132</v>
      </c>
      <c r="O27" s="106"/>
      <c r="P27" s="108"/>
      <c r="R27" s="100"/>
    </row>
    <row r="28" spans="1:18" ht="12.75">
      <c r="A28" s="13"/>
      <c r="B28" s="34" t="s">
        <v>0</v>
      </c>
      <c r="C28" s="33" t="s">
        <v>0</v>
      </c>
      <c r="D28" s="7"/>
      <c r="E28" s="77" t="s">
        <v>3</v>
      </c>
      <c r="F28" s="55">
        <f>F27/$N$27</f>
        <v>0.022727272727272728</v>
      </c>
      <c r="G28" s="56">
        <f aca="true" t="shared" si="8" ref="G28:M28">G27/$N$27</f>
        <v>0.05303030303030303</v>
      </c>
      <c r="H28" s="56">
        <f t="shared" si="8"/>
        <v>0.4090909090909091</v>
      </c>
      <c r="I28" s="56">
        <f t="shared" si="8"/>
        <v>0.3939393939393939</v>
      </c>
      <c r="J28" s="56">
        <f t="shared" si="8"/>
        <v>0.07575757575757576</v>
      </c>
      <c r="K28" s="56">
        <f t="shared" si="8"/>
        <v>0.007575757575757576</v>
      </c>
      <c r="L28" s="56">
        <f t="shared" si="8"/>
        <v>0.015151515151515152</v>
      </c>
      <c r="M28" s="56">
        <f t="shared" si="8"/>
        <v>0.022727272727272728</v>
      </c>
      <c r="N28" s="67">
        <f>SUM(F28:M28)</f>
        <v>1</v>
      </c>
      <c r="O28" s="105">
        <f>(($H27*5)+($I27*4)+($J27*3)+($K27*2)+($L27*1))/($H27+$I27+$J27+$K27+$L27)</f>
        <v>4.302521008403361</v>
      </c>
      <c r="P28" s="54"/>
      <c r="R28" s="52"/>
    </row>
    <row r="29" spans="1:16" ht="12.75">
      <c r="A29" s="14"/>
      <c r="B29" s="36"/>
      <c r="C29" s="37"/>
      <c r="D29" s="7"/>
      <c r="E29" s="76"/>
      <c r="F29" s="39"/>
      <c r="G29" s="19"/>
      <c r="H29" s="19"/>
      <c r="I29" s="19"/>
      <c r="J29" s="19"/>
      <c r="K29" s="19"/>
      <c r="L29" s="19"/>
      <c r="M29" s="19"/>
      <c r="N29" s="68"/>
      <c r="O29" s="106"/>
      <c r="P29" s="54"/>
    </row>
    <row r="30" spans="1:18" ht="12.75">
      <c r="A30" s="14" t="s">
        <v>65</v>
      </c>
      <c r="B30" s="7"/>
      <c r="C30" s="7"/>
      <c r="D30" s="7"/>
      <c r="E30" s="76" t="s">
        <v>2</v>
      </c>
      <c r="F30" s="40">
        <v>7</v>
      </c>
      <c r="G30" s="9">
        <v>44</v>
      </c>
      <c r="H30" s="9">
        <v>49</v>
      </c>
      <c r="I30" s="9">
        <v>28</v>
      </c>
      <c r="J30" s="9">
        <v>4</v>
      </c>
      <c r="K30" s="9">
        <v>0</v>
      </c>
      <c r="L30" s="9">
        <v>0</v>
      </c>
      <c r="M30" s="9">
        <v>0</v>
      </c>
      <c r="N30" s="9">
        <f>SUM(F30:M30)</f>
        <v>132</v>
      </c>
      <c r="O30" s="106"/>
      <c r="P30" s="52"/>
      <c r="R30" s="100"/>
    </row>
    <row r="31" spans="1:18" ht="12.75">
      <c r="A31" s="13"/>
      <c r="B31" s="34" t="s">
        <v>0</v>
      </c>
      <c r="C31" s="33" t="s">
        <v>0</v>
      </c>
      <c r="D31" s="6"/>
      <c r="E31" s="77" t="s">
        <v>3</v>
      </c>
      <c r="F31" s="55">
        <f>F30/$N$30</f>
        <v>0.05303030303030303</v>
      </c>
      <c r="G31" s="56">
        <f aca="true" t="shared" si="9" ref="G31:M31">G30/$N$30</f>
        <v>0.3333333333333333</v>
      </c>
      <c r="H31" s="56">
        <f t="shared" si="9"/>
        <v>0.3712121212121212</v>
      </c>
      <c r="I31" s="56">
        <f t="shared" si="9"/>
        <v>0.21212121212121213</v>
      </c>
      <c r="J31" s="56">
        <f t="shared" si="9"/>
        <v>0.030303030303030304</v>
      </c>
      <c r="K31" s="56">
        <f t="shared" si="9"/>
        <v>0</v>
      </c>
      <c r="L31" s="56">
        <f t="shared" si="9"/>
        <v>0</v>
      </c>
      <c r="M31" s="56">
        <f t="shared" si="9"/>
        <v>0</v>
      </c>
      <c r="N31" s="67">
        <f>SUM(F31:M31)</f>
        <v>1</v>
      </c>
      <c r="O31" s="105">
        <f>(($H30*5)+($I30*4)+($J30*3)+($K30*2)+($L30*1))/($H30+$I30+$J30+$K30+$L30)</f>
        <v>4.555555555555555</v>
      </c>
      <c r="P31" s="102"/>
      <c r="R31" s="52"/>
    </row>
    <row r="32" spans="1:16" ht="12.75">
      <c r="A32" s="14"/>
      <c r="B32" s="36"/>
      <c r="C32" s="37"/>
      <c r="D32" s="7"/>
      <c r="E32" s="76"/>
      <c r="F32" s="39"/>
      <c r="G32" s="19"/>
      <c r="H32" s="19"/>
      <c r="I32" s="19"/>
      <c r="J32" s="19"/>
      <c r="K32" s="19"/>
      <c r="L32" s="19"/>
      <c r="M32" s="19"/>
      <c r="N32" s="68"/>
      <c r="O32" s="106"/>
      <c r="P32" s="104"/>
    </row>
    <row r="33" spans="1:18" ht="12.75">
      <c r="A33" s="14" t="s">
        <v>66</v>
      </c>
      <c r="B33" s="7"/>
      <c r="C33" s="7"/>
      <c r="D33" s="7"/>
      <c r="E33" s="76" t="s">
        <v>2</v>
      </c>
      <c r="F33" s="40">
        <v>7</v>
      </c>
      <c r="G33" s="9">
        <v>2</v>
      </c>
      <c r="H33" s="9">
        <v>58</v>
      </c>
      <c r="I33" s="9">
        <v>51</v>
      </c>
      <c r="J33" s="9">
        <v>12</v>
      </c>
      <c r="K33" s="9">
        <v>0</v>
      </c>
      <c r="L33" s="9">
        <v>1</v>
      </c>
      <c r="M33" s="9">
        <v>1</v>
      </c>
      <c r="N33" s="9">
        <f>SUM(F33:M33)</f>
        <v>132</v>
      </c>
      <c r="O33" s="106"/>
      <c r="P33" s="53"/>
      <c r="R33" s="100"/>
    </row>
    <row r="34" spans="1:19" ht="12.75">
      <c r="A34" s="13"/>
      <c r="B34" s="34" t="s">
        <v>0</v>
      </c>
      <c r="C34" s="33" t="s">
        <v>0</v>
      </c>
      <c r="D34" s="6"/>
      <c r="E34" s="77" t="s">
        <v>3</v>
      </c>
      <c r="F34" s="55">
        <f>F33/$N33</f>
        <v>0.05303030303030303</v>
      </c>
      <c r="G34" s="56">
        <f>G33/$N33</f>
        <v>0.015151515151515152</v>
      </c>
      <c r="H34" s="56">
        <f aca="true" t="shared" si="10" ref="H34:M34">H33/$N33</f>
        <v>0.4393939393939394</v>
      </c>
      <c r="I34" s="56">
        <f t="shared" si="10"/>
        <v>0.38636363636363635</v>
      </c>
      <c r="J34" s="56">
        <f t="shared" si="10"/>
        <v>0.09090909090909091</v>
      </c>
      <c r="K34" s="56">
        <f t="shared" si="10"/>
        <v>0</v>
      </c>
      <c r="L34" s="56">
        <f t="shared" si="10"/>
        <v>0.007575757575757576</v>
      </c>
      <c r="M34" s="56">
        <f t="shared" si="10"/>
        <v>0.007575757575757576</v>
      </c>
      <c r="N34" s="67">
        <f>SUM(F34:M34)</f>
        <v>1</v>
      </c>
      <c r="O34" s="105">
        <f>(($H33*5)+($I33*4)+($J33*3)+($K33*2)+($L33*1))/($H33+$I33+$J33+$K33+$L33)</f>
        <v>4.352459016393443</v>
      </c>
      <c r="P34" s="102"/>
      <c r="R34" s="52"/>
      <c r="S34" s="52">
        <f>P32+P34</f>
        <v>0</v>
      </c>
    </row>
    <row r="35" spans="1:16" ht="12.75">
      <c r="A35" s="14"/>
      <c r="B35" s="36"/>
      <c r="C35" s="37"/>
      <c r="D35" s="7"/>
      <c r="E35" s="76"/>
      <c r="F35" s="39"/>
      <c r="G35" s="19"/>
      <c r="H35" s="19"/>
      <c r="I35" s="19"/>
      <c r="J35" s="19"/>
      <c r="K35" s="19"/>
      <c r="L35" s="19"/>
      <c r="M35" s="19"/>
      <c r="N35" s="68"/>
      <c r="O35" s="106"/>
      <c r="P35" s="54"/>
    </row>
    <row r="36" spans="1:19" ht="12.75">
      <c r="A36" s="14" t="s">
        <v>67</v>
      </c>
      <c r="B36" s="7"/>
      <c r="C36" s="7"/>
      <c r="D36" s="7"/>
      <c r="E36" s="76" t="s">
        <v>2</v>
      </c>
      <c r="F36" s="40">
        <v>16</v>
      </c>
      <c r="G36" s="9">
        <v>62</v>
      </c>
      <c r="H36" s="9">
        <v>24</v>
      </c>
      <c r="I36" s="9">
        <v>18</v>
      </c>
      <c r="J36" s="9">
        <v>7</v>
      </c>
      <c r="K36" s="9">
        <v>2</v>
      </c>
      <c r="L36" s="9">
        <v>0</v>
      </c>
      <c r="M36" s="9">
        <v>3</v>
      </c>
      <c r="N36" s="9">
        <f>SUM(F36:M36)</f>
        <v>132</v>
      </c>
      <c r="O36" s="106"/>
      <c r="P36" s="52"/>
      <c r="R36" s="100"/>
      <c r="S36" t="s">
        <v>0</v>
      </c>
    </row>
    <row r="37" spans="1:18" ht="12.75">
      <c r="A37" s="13" t="s">
        <v>47</v>
      </c>
      <c r="B37" s="92"/>
      <c r="C37" s="92"/>
      <c r="D37" s="6"/>
      <c r="E37" s="77" t="s">
        <v>3</v>
      </c>
      <c r="F37" s="55">
        <f>F36/$N36</f>
        <v>0.12121212121212122</v>
      </c>
      <c r="G37" s="56">
        <f>G36/$N36</f>
        <v>0.4696969696969697</v>
      </c>
      <c r="H37" s="56">
        <f>H36/$N36</f>
        <v>0.18181818181818182</v>
      </c>
      <c r="I37" s="56">
        <f>I36/$N$36</f>
        <v>0.13636363636363635</v>
      </c>
      <c r="J37" s="56">
        <f>J36/$N$36</f>
        <v>0.05303030303030303</v>
      </c>
      <c r="K37" s="56">
        <f>K36/$N$36</f>
        <v>0.015151515151515152</v>
      </c>
      <c r="L37" s="56">
        <f>L36/$N$36</f>
        <v>0</v>
      </c>
      <c r="M37" s="56">
        <f>M36/$N$36</f>
        <v>0.022727272727272728</v>
      </c>
      <c r="N37" s="67">
        <f>SUM(F37:M37)</f>
        <v>0.9999999999999999</v>
      </c>
      <c r="O37" s="105">
        <f>(($H36*5)+($I36*4)+($J36*3)+($K36*2)+($L36*1))/($H36+$I36+$J36+$K36+$L36)</f>
        <v>4.254901960784314</v>
      </c>
      <c r="P37" s="54"/>
      <c r="R37" s="52"/>
    </row>
    <row r="38" spans="1:16" ht="12.75">
      <c r="A38" s="14"/>
      <c r="B38" s="36"/>
      <c r="C38" s="37"/>
      <c r="D38" s="7"/>
      <c r="E38" s="76"/>
      <c r="F38" s="39"/>
      <c r="G38" s="19"/>
      <c r="H38" s="19"/>
      <c r="I38" s="19"/>
      <c r="J38" s="19"/>
      <c r="K38" s="19"/>
      <c r="L38" s="19"/>
      <c r="M38" s="19"/>
      <c r="N38" s="68"/>
      <c r="O38" s="106"/>
      <c r="P38" s="54"/>
    </row>
    <row r="39" spans="1:18" ht="12.75">
      <c r="A39" s="14" t="s">
        <v>68</v>
      </c>
      <c r="B39" s="7"/>
      <c r="C39" s="7"/>
      <c r="D39" s="7"/>
      <c r="E39" s="76" t="s">
        <v>2</v>
      </c>
      <c r="F39" s="40">
        <v>5</v>
      </c>
      <c r="G39" s="9">
        <v>20</v>
      </c>
      <c r="H39" s="9">
        <v>65</v>
      </c>
      <c r="I39" s="9">
        <v>33</v>
      </c>
      <c r="J39" s="9">
        <v>4</v>
      </c>
      <c r="K39" s="9">
        <v>0</v>
      </c>
      <c r="L39" s="9">
        <v>2</v>
      </c>
      <c r="M39" s="9">
        <v>3</v>
      </c>
      <c r="N39" s="9">
        <f>SUM(F39:M39)</f>
        <v>132</v>
      </c>
      <c r="O39" s="106"/>
      <c r="P39" s="109"/>
      <c r="R39" s="100"/>
    </row>
    <row r="40" spans="1:18" ht="13.5" thickBot="1">
      <c r="A40" s="90" t="s">
        <v>48</v>
      </c>
      <c r="B40" s="91"/>
      <c r="C40" s="91"/>
      <c r="D40" s="15"/>
      <c r="E40" s="78" t="s">
        <v>3</v>
      </c>
      <c r="F40" s="57">
        <f>F39/$N$39</f>
        <v>0.03787878787878788</v>
      </c>
      <c r="G40" s="58">
        <f aca="true" t="shared" si="11" ref="G40:M40">G39/$N$39</f>
        <v>0.15151515151515152</v>
      </c>
      <c r="H40" s="58">
        <f t="shared" si="11"/>
        <v>0.49242424242424243</v>
      </c>
      <c r="I40" s="58">
        <f t="shared" si="11"/>
        <v>0.25</v>
      </c>
      <c r="J40" s="58">
        <f t="shared" si="11"/>
        <v>0.030303030303030304</v>
      </c>
      <c r="K40" s="58">
        <f t="shared" si="11"/>
        <v>0</v>
      </c>
      <c r="L40" s="58">
        <f t="shared" si="11"/>
        <v>0.015151515151515152</v>
      </c>
      <c r="M40" s="58">
        <f t="shared" si="11"/>
        <v>0.022727272727272728</v>
      </c>
      <c r="N40" s="69">
        <f>SUM(F40:M40)</f>
        <v>1</v>
      </c>
      <c r="O40" s="107">
        <f>(($H39*5)+($I39*4)+($J39*3)+($K39*2)+($L39*1))/($H39+$I39+$J39+$K39+$L39)</f>
        <v>4.528846153846154</v>
      </c>
      <c r="P40" s="54"/>
      <c r="R40" s="52"/>
    </row>
    <row r="41" spans="1:16" ht="12.75">
      <c r="A41" s="88" t="s">
        <v>0</v>
      </c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22"/>
      <c r="O41" s="22"/>
      <c r="P41" s="110"/>
    </row>
    <row r="43" spans="1:9" ht="13.5" thickBot="1">
      <c r="A43" s="2" t="s">
        <v>53</v>
      </c>
      <c r="B43" s="1"/>
      <c r="C43" s="1"/>
      <c r="D43" s="1"/>
      <c r="E43" s="1"/>
      <c r="F43" s="1"/>
      <c r="G43" s="1"/>
      <c r="H43" s="1"/>
      <c r="I43" s="1"/>
    </row>
    <row r="44" spans="1:13" ht="12.75" customHeight="1">
      <c r="A44" s="43"/>
      <c r="B44" s="44"/>
      <c r="C44" s="44"/>
      <c r="D44" s="12"/>
      <c r="E44" s="79" t="s">
        <v>4</v>
      </c>
      <c r="F44" s="119" t="s">
        <v>43</v>
      </c>
      <c r="G44" s="120"/>
      <c r="H44" s="119" t="s">
        <v>32</v>
      </c>
      <c r="I44" s="120"/>
      <c r="J44" s="119" t="s">
        <v>1</v>
      </c>
      <c r="K44" s="120"/>
      <c r="L44" s="139" t="s">
        <v>5</v>
      </c>
      <c r="M44" s="140"/>
    </row>
    <row r="45" spans="1:13" ht="12.75">
      <c r="A45" s="45" t="s">
        <v>69</v>
      </c>
      <c r="B45" s="41"/>
      <c r="C45" s="41"/>
      <c r="D45" s="11"/>
      <c r="E45" s="83" t="s">
        <v>2</v>
      </c>
      <c r="F45" s="141">
        <v>86</v>
      </c>
      <c r="G45" s="142"/>
      <c r="H45" s="143">
        <v>46</v>
      </c>
      <c r="I45" s="142"/>
      <c r="J45" s="143">
        <v>0</v>
      </c>
      <c r="K45" s="142"/>
      <c r="L45" s="143">
        <f aca="true" t="shared" si="12" ref="L45:L62">SUM(F45:K45)</f>
        <v>132</v>
      </c>
      <c r="M45" s="144"/>
    </row>
    <row r="46" spans="1:13" ht="12.75">
      <c r="A46" s="93" t="s">
        <v>49</v>
      </c>
      <c r="B46" s="42"/>
      <c r="C46" s="42"/>
      <c r="D46" s="6"/>
      <c r="E46" s="76" t="s">
        <v>3</v>
      </c>
      <c r="F46" s="123">
        <f>F45/$L$45</f>
        <v>0.6515151515151515</v>
      </c>
      <c r="G46" s="124"/>
      <c r="H46" s="125">
        <f>H45/$L$45</f>
        <v>0.3484848484848485</v>
      </c>
      <c r="I46" s="124"/>
      <c r="J46" s="125">
        <f>J45/$L$45</f>
        <v>0</v>
      </c>
      <c r="K46" s="124"/>
      <c r="L46" s="125">
        <f t="shared" si="12"/>
        <v>1</v>
      </c>
      <c r="M46" s="121"/>
    </row>
    <row r="47" spans="1:13" ht="12.75">
      <c r="A47" s="45" t="s">
        <v>70</v>
      </c>
      <c r="B47" s="41"/>
      <c r="C47" s="41"/>
      <c r="D47" s="11"/>
      <c r="E47" s="84" t="s">
        <v>2</v>
      </c>
      <c r="F47" s="137">
        <v>73</v>
      </c>
      <c r="G47" s="127"/>
      <c r="H47" s="126">
        <v>59</v>
      </c>
      <c r="I47" s="127"/>
      <c r="J47" s="126">
        <v>0</v>
      </c>
      <c r="K47" s="127"/>
      <c r="L47" s="126">
        <f t="shared" si="12"/>
        <v>132</v>
      </c>
      <c r="M47" s="122"/>
    </row>
    <row r="48" spans="1:13" ht="12.75">
      <c r="A48" s="46"/>
      <c r="B48" s="42"/>
      <c r="C48" s="42"/>
      <c r="D48" s="6"/>
      <c r="E48" s="76" t="s">
        <v>3</v>
      </c>
      <c r="F48" s="123">
        <f>F47/$L$47</f>
        <v>0.553030303030303</v>
      </c>
      <c r="G48" s="124"/>
      <c r="H48" s="125">
        <f>H47/$L$47</f>
        <v>0.44696969696969696</v>
      </c>
      <c r="I48" s="124"/>
      <c r="J48" s="125">
        <f>J47/$L$47</f>
        <v>0</v>
      </c>
      <c r="K48" s="124"/>
      <c r="L48" s="125">
        <f t="shared" si="12"/>
        <v>1</v>
      </c>
      <c r="M48" s="121"/>
    </row>
    <row r="49" spans="1:13" ht="12.75">
      <c r="A49" s="45" t="s">
        <v>71</v>
      </c>
      <c r="B49" s="41"/>
      <c r="C49" s="41"/>
      <c r="D49" s="11"/>
      <c r="E49" s="84" t="s">
        <v>2</v>
      </c>
      <c r="F49" s="137">
        <v>64</v>
      </c>
      <c r="G49" s="127"/>
      <c r="H49" s="126">
        <v>68</v>
      </c>
      <c r="I49" s="127"/>
      <c r="J49" s="126">
        <v>0</v>
      </c>
      <c r="K49" s="127"/>
      <c r="L49" s="126">
        <f t="shared" si="12"/>
        <v>132</v>
      </c>
      <c r="M49" s="122"/>
    </row>
    <row r="50" spans="1:13" ht="12.75">
      <c r="A50" s="47" t="s">
        <v>0</v>
      </c>
      <c r="B50" s="42"/>
      <c r="C50" s="42"/>
      <c r="D50" s="6"/>
      <c r="E50" s="76" t="s">
        <v>3</v>
      </c>
      <c r="F50" s="123">
        <f>F49/$L$49</f>
        <v>0.48484848484848486</v>
      </c>
      <c r="G50" s="124"/>
      <c r="H50" s="125">
        <f>H49/$L$49</f>
        <v>0.5151515151515151</v>
      </c>
      <c r="I50" s="124"/>
      <c r="J50" s="125">
        <f>J49/$L$49</f>
        <v>0</v>
      </c>
      <c r="K50" s="124"/>
      <c r="L50" s="125">
        <f t="shared" si="12"/>
        <v>1</v>
      </c>
      <c r="M50" s="121"/>
    </row>
    <row r="51" spans="1:13" ht="12.75">
      <c r="A51" s="45" t="s">
        <v>72</v>
      </c>
      <c r="B51" s="41"/>
      <c r="C51" s="41"/>
      <c r="D51" s="11"/>
      <c r="E51" s="84" t="s">
        <v>2</v>
      </c>
      <c r="F51" s="137">
        <v>57</v>
      </c>
      <c r="G51" s="127"/>
      <c r="H51" s="126">
        <v>75</v>
      </c>
      <c r="I51" s="127"/>
      <c r="J51" s="126">
        <v>0</v>
      </c>
      <c r="K51" s="127"/>
      <c r="L51" s="126">
        <f t="shared" si="12"/>
        <v>132</v>
      </c>
      <c r="M51" s="122"/>
    </row>
    <row r="52" spans="1:13" ht="12.75">
      <c r="A52" s="47" t="s">
        <v>0</v>
      </c>
      <c r="B52" s="42"/>
      <c r="C52" s="42"/>
      <c r="D52" s="6"/>
      <c r="E52" s="76" t="s">
        <v>3</v>
      </c>
      <c r="F52" s="123">
        <f>F51/$L$51</f>
        <v>0.4318181818181818</v>
      </c>
      <c r="G52" s="124"/>
      <c r="H52" s="125">
        <f>H51/$L$51</f>
        <v>0.5681818181818182</v>
      </c>
      <c r="I52" s="124"/>
      <c r="J52" s="125">
        <f>J51/$L$51</f>
        <v>0</v>
      </c>
      <c r="K52" s="124"/>
      <c r="L52" s="125">
        <f t="shared" si="12"/>
        <v>1</v>
      </c>
      <c r="M52" s="121"/>
    </row>
    <row r="53" spans="1:13" ht="12.75">
      <c r="A53" s="45" t="s">
        <v>73</v>
      </c>
      <c r="B53" s="41"/>
      <c r="C53" s="41"/>
      <c r="D53" s="11"/>
      <c r="E53" s="84" t="s">
        <v>2</v>
      </c>
      <c r="F53" s="137">
        <v>78</v>
      </c>
      <c r="G53" s="127"/>
      <c r="H53" s="126">
        <v>54</v>
      </c>
      <c r="I53" s="127"/>
      <c r="J53" s="126">
        <v>0</v>
      </c>
      <c r="K53" s="127"/>
      <c r="L53" s="126">
        <f t="shared" si="12"/>
        <v>132</v>
      </c>
      <c r="M53" s="122"/>
    </row>
    <row r="54" spans="1:13" ht="12.75">
      <c r="A54" s="47" t="s">
        <v>0</v>
      </c>
      <c r="B54" s="42"/>
      <c r="C54" s="42"/>
      <c r="D54" s="6"/>
      <c r="E54" s="76" t="s">
        <v>3</v>
      </c>
      <c r="F54" s="123">
        <f>F53/$L$53</f>
        <v>0.5909090909090909</v>
      </c>
      <c r="G54" s="124"/>
      <c r="H54" s="125">
        <f>H53/$L$53</f>
        <v>0.4090909090909091</v>
      </c>
      <c r="I54" s="124"/>
      <c r="J54" s="125">
        <f>J53/$L$53</f>
        <v>0</v>
      </c>
      <c r="K54" s="124"/>
      <c r="L54" s="125">
        <f t="shared" si="12"/>
        <v>1</v>
      </c>
      <c r="M54" s="121"/>
    </row>
    <row r="55" spans="1:13" ht="12.75">
      <c r="A55" s="45" t="s">
        <v>74</v>
      </c>
      <c r="B55" s="41"/>
      <c r="C55" s="41"/>
      <c r="D55" s="11"/>
      <c r="E55" s="84" t="s">
        <v>2</v>
      </c>
      <c r="F55" s="137">
        <v>67</v>
      </c>
      <c r="G55" s="127"/>
      <c r="H55" s="126">
        <v>65</v>
      </c>
      <c r="I55" s="127"/>
      <c r="J55" s="126">
        <v>0</v>
      </c>
      <c r="K55" s="127"/>
      <c r="L55" s="126">
        <f t="shared" si="12"/>
        <v>132</v>
      </c>
      <c r="M55" s="122"/>
    </row>
    <row r="56" spans="1:13" ht="12.75">
      <c r="A56" s="47"/>
      <c r="B56" s="42"/>
      <c r="C56" s="42"/>
      <c r="D56" s="6"/>
      <c r="E56" s="77" t="s">
        <v>3</v>
      </c>
      <c r="F56" s="123">
        <f>F55/$L$55</f>
        <v>0.5075757575757576</v>
      </c>
      <c r="G56" s="124"/>
      <c r="H56" s="125">
        <f>H55/$L$55</f>
        <v>0.49242424242424243</v>
      </c>
      <c r="I56" s="124"/>
      <c r="J56" s="125">
        <f>J55/$L$55</f>
        <v>0</v>
      </c>
      <c r="K56" s="124"/>
      <c r="L56" s="125">
        <f t="shared" si="12"/>
        <v>1</v>
      </c>
      <c r="M56" s="121"/>
    </row>
    <row r="57" spans="1:13" ht="12.75">
      <c r="A57" s="45" t="s">
        <v>75</v>
      </c>
      <c r="B57" s="41"/>
      <c r="C57" s="41"/>
      <c r="D57" s="11"/>
      <c r="E57" s="84" t="s">
        <v>2</v>
      </c>
      <c r="F57" s="137">
        <v>86</v>
      </c>
      <c r="G57" s="127"/>
      <c r="H57" s="126">
        <v>46</v>
      </c>
      <c r="I57" s="127"/>
      <c r="J57" s="126">
        <v>0</v>
      </c>
      <c r="K57" s="127"/>
      <c r="L57" s="126">
        <f t="shared" si="12"/>
        <v>132</v>
      </c>
      <c r="M57" s="122"/>
    </row>
    <row r="58" spans="1:13" ht="12.75">
      <c r="A58" s="94" t="s">
        <v>51</v>
      </c>
      <c r="B58" s="95"/>
      <c r="C58" s="95"/>
      <c r="D58" s="6"/>
      <c r="E58" s="77" t="s">
        <v>3</v>
      </c>
      <c r="F58" s="123">
        <f>F57/$L$57</f>
        <v>0.6515151515151515</v>
      </c>
      <c r="G58" s="124"/>
      <c r="H58" s="125">
        <f>H57/$L$57</f>
        <v>0.3484848484848485</v>
      </c>
      <c r="I58" s="124"/>
      <c r="J58" s="125">
        <f>J57/$L$57</f>
        <v>0</v>
      </c>
      <c r="K58" s="124"/>
      <c r="L58" s="125">
        <f t="shared" si="12"/>
        <v>1</v>
      </c>
      <c r="M58" s="121"/>
    </row>
    <row r="59" spans="1:13" ht="12.75">
      <c r="A59" s="45" t="s">
        <v>76</v>
      </c>
      <c r="B59" s="41"/>
      <c r="C59" s="41"/>
      <c r="D59" s="11"/>
      <c r="E59" s="84" t="s">
        <v>2</v>
      </c>
      <c r="F59" s="137">
        <v>62</v>
      </c>
      <c r="G59" s="127"/>
      <c r="H59" s="126">
        <v>70</v>
      </c>
      <c r="I59" s="127"/>
      <c r="J59" s="126">
        <v>0</v>
      </c>
      <c r="K59" s="127"/>
      <c r="L59" s="126">
        <f t="shared" si="12"/>
        <v>132</v>
      </c>
      <c r="M59" s="122"/>
    </row>
    <row r="60" spans="1:13" ht="12.75">
      <c r="A60" s="47" t="s">
        <v>0</v>
      </c>
      <c r="B60" s="42"/>
      <c r="C60" s="42"/>
      <c r="D60" s="6"/>
      <c r="E60" s="77" t="s">
        <v>3</v>
      </c>
      <c r="F60" s="123">
        <f>F59/$L$59</f>
        <v>0.4696969696969697</v>
      </c>
      <c r="G60" s="124"/>
      <c r="H60" s="125">
        <f>H59/$L$59</f>
        <v>0.5303030303030303</v>
      </c>
      <c r="I60" s="124"/>
      <c r="J60" s="125">
        <f>J59/$L$59</f>
        <v>0</v>
      </c>
      <c r="K60" s="124"/>
      <c r="L60" s="125">
        <f t="shared" si="12"/>
        <v>1</v>
      </c>
      <c r="M60" s="121"/>
    </row>
    <row r="61" spans="1:13" ht="12.75">
      <c r="A61" s="111" t="s">
        <v>77</v>
      </c>
      <c r="B61" s="112"/>
      <c r="C61" s="113"/>
      <c r="D61" s="7"/>
      <c r="E61" s="84" t="s">
        <v>2</v>
      </c>
      <c r="F61" s="137">
        <v>89</v>
      </c>
      <c r="G61" s="127"/>
      <c r="H61" s="126">
        <v>43</v>
      </c>
      <c r="I61" s="127"/>
      <c r="J61" s="126">
        <v>0</v>
      </c>
      <c r="K61" s="127"/>
      <c r="L61" s="126">
        <f t="shared" si="12"/>
        <v>132</v>
      </c>
      <c r="M61" s="122"/>
    </row>
    <row r="62" spans="1:13" ht="12.75">
      <c r="A62" s="114" t="s">
        <v>50</v>
      </c>
      <c r="B62" s="42"/>
      <c r="C62" s="42"/>
      <c r="D62" s="7"/>
      <c r="E62" s="76" t="s">
        <v>3</v>
      </c>
      <c r="F62" s="123">
        <f>F61/$L$61</f>
        <v>0.6742424242424242</v>
      </c>
      <c r="G62" s="124"/>
      <c r="H62" s="125">
        <f>H61/$L$61</f>
        <v>0.32575757575757575</v>
      </c>
      <c r="I62" s="124"/>
      <c r="J62" s="125">
        <f>J61/$L$61</f>
        <v>0</v>
      </c>
      <c r="K62" s="124"/>
      <c r="L62" s="125">
        <f t="shared" si="12"/>
        <v>1</v>
      </c>
      <c r="M62" s="121"/>
    </row>
    <row r="63" spans="1:13" ht="12.75">
      <c r="A63" s="45" t="s">
        <v>78</v>
      </c>
      <c r="B63" s="41"/>
      <c r="C63" s="41"/>
      <c r="D63" s="11"/>
      <c r="E63" s="84" t="s">
        <v>2</v>
      </c>
      <c r="F63" s="137">
        <v>88</v>
      </c>
      <c r="G63" s="127"/>
      <c r="H63" s="126">
        <v>43</v>
      </c>
      <c r="I63" s="127"/>
      <c r="J63" s="126">
        <v>1</v>
      </c>
      <c r="K63" s="127"/>
      <c r="L63" s="126">
        <f>SUM(F63:K63)</f>
        <v>132</v>
      </c>
      <c r="M63" s="122"/>
    </row>
    <row r="64" spans="1:13" ht="12.75">
      <c r="A64" s="47" t="s">
        <v>33</v>
      </c>
      <c r="B64" s="42"/>
      <c r="C64" s="42"/>
      <c r="D64" s="6"/>
      <c r="E64" s="77" t="s">
        <v>3</v>
      </c>
      <c r="F64" s="123">
        <f>F63/$L$63</f>
        <v>0.6666666666666666</v>
      </c>
      <c r="G64" s="124"/>
      <c r="H64" s="125">
        <f>H63/$L$63</f>
        <v>0.32575757575757575</v>
      </c>
      <c r="I64" s="124"/>
      <c r="J64" s="125">
        <f>J63/$L$63</f>
        <v>0.007575757575757576</v>
      </c>
      <c r="K64" s="124"/>
      <c r="L64" s="125">
        <f>SUM(F64:K64)</f>
        <v>1</v>
      </c>
      <c r="M64" s="121"/>
    </row>
    <row r="65" spans="1:13" ht="12.75">
      <c r="A65" s="45" t="s">
        <v>79</v>
      </c>
      <c r="B65" s="41"/>
      <c r="C65" s="41"/>
      <c r="D65" s="7"/>
      <c r="E65" s="84" t="s">
        <v>2</v>
      </c>
      <c r="F65" s="137">
        <v>104</v>
      </c>
      <c r="G65" s="127"/>
      <c r="H65" s="126">
        <v>28</v>
      </c>
      <c r="I65" s="127"/>
      <c r="J65" s="126">
        <v>0</v>
      </c>
      <c r="K65" s="127"/>
      <c r="L65" s="126">
        <f>SUM(F65:K65)</f>
        <v>132</v>
      </c>
      <c r="M65" s="122"/>
    </row>
    <row r="66" spans="1:13" ht="13.5" thickBot="1">
      <c r="A66" s="48" t="s">
        <v>52</v>
      </c>
      <c r="B66" s="49"/>
      <c r="C66" s="49"/>
      <c r="D66" s="32"/>
      <c r="E66" s="78" t="s">
        <v>3</v>
      </c>
      <c r="F66" s="146">
        <f>F65/$L$65</f>
        <v>0.7878787878787878</v>
      </c>
      <c r="G66" s="147"/>
      <c r="H66" s="148">
        <f>H65/$L$65</f>
        <v>0.21212121212121213</v>
      </c>
      <c r="I66" s="147"/>
      <c r="J66" s="148">
        <f>J65/$L$65</f>
        <v>0</v>
      </c>
      <c r="K66" s="147"/>
      <c r="L66" s="148">
        <f>SUM(F66:K66)</f>
        <v>1</v>
      </c>
      <c r="M66" s="149"/>
    </row>
    <row r="67" spans="1:15" ht="12.75">
      <c r="A67" s="88" t="s">
        <v>0</v>
      </c>
      <c r="B67" s="3"/>
      <c r="C67" s="3"/>
      <c r="D67" s="3"/>
      <c r="E67" s="3"/>
      <c r="F67" s="3"/>
      <c r="G67" s="3"/>
      <c r="H67" s="3"/>
      <c r="I67" s="3"/>
      <c r="J67" s="5"/>
      <c r="K67" s="5"/>
      <c r="L67" s="5"/>
      <c r="M67" s="5"/>
      <c r="N67" s="22"/>
      <c r="O67" s="22"/>
    </row>
    <row r="69" spans="1:9" ht="14.25" thickBot="1">
      <c r="A69" s="2" t="s">
        <v>34</v>
      </c>
      <c r="B69" s="1"/>
      <c r="C69" s="1"/>
      <c r="D69" s="1"/>
      <c r="E69" s="1"/>
      <c r="F69" s="1"/>
      <c r="G69" s="1"/>
      <c r="H69" s="1"/>
      <c r="I69" s="1"/>
    </row>
    <row r="70" spans="1:15" ht="25.5">
      <c r="A70" s="28"/>
      <c r="B70" s="12"/>
      <c r="C70" s="12"/>
      <c r="D70" s="12"/>
      <c r="E70" s="79" t="s">
        <v>4</v>
      </c>
      <c r="F70" s="80" t="s">
        <v>35</v>
      </c>
      <c r="G70" s="81" t="s">
        <v>36</v>
      </c>
      <c r="H70" s="81" t="s">
        <v>37</v>
      </c>
      <c r="I70" s="82" t="s">
        <v>38</v>
      </c>
      <c r="J70" s="81" t="s">
        <v>39</v>
      </c>
      <c r="K70" s="81" t="s">
        <v>12</v>
      </c>
      <c r="L70" s="81" t="s">
        <v>1</v>
      </c>
      <c r="M70" s="81" t="s">
        <v>5</v>
      </c>
      <c r="N70" s="75" t="s">
        <v>13</v>
      </c>
      <c r="O70" s="99"/>
    </row>
    <row r="71" spans="1:15" ht="13.5">
      <c r="A71" s="14" t="s">
        <v>80</v>
      </c>
      <c r="B71" s="7"/>
      <c r="C71" s="7"/>
      <c r="D71" s="7"/>
      <c r="E71" s="76" t="s">
        <v>2</v>
      </c>
      <c r="F71" s="16">
        <v>55</v>
      </c>
      <c r="G71" s="8">
        <v>23</v>
      </c>
      <c r="H71" s="8">
        <v>17</v>
      </c>
      <c r="I71" s="8">
        <v>8</v>
      </c>
      <c r="J71" s="8">
        <v>9</v>
      </c>
      <c r="K71" s="8">
        <v>20</v>
      </c>
      <c r="L71" s="8">
        <v>0</v>
      </c>
      <c r="M71" s="8">
        <f>SUM(F71:L71)</f>
        <v>132</v>
      </c>
      <c r="N71" s="21">
        <f>((F71*5)+(G71*4)+(H71*3)+(I71*2)+(J71*1))/(F71+G71+H71+I71+J71)</f>
        <v>3.955357142857143</v>
      </c>
      <c r="O71" s="62"/>
    </row>
    <row r="72" spans="1:15" ht="13.5">
      <c r="A72" s="13" t="s">
        <v>40</v>
      </c>
      <c r="B72" s="6"/>
      <c r="C72" s="6"/>
      <c r="D72" s="6"/>
      <c r="E72" s="77" t="s">
        <v>3</v>
      </c>
      <c r="F72" s="59">
        <f aca="true" t="shared" si="13" ref="F72:L72">F71/$M$71</f>
        <v>0.4166666666666667</v>
      </c>
      <c r="G72" s="56">
        <f t="shared" si="13"/>
        <v>0.17424242424242425</v>
      </c>
      <c r="H72" s="56">
        <f t="shared" si="13"/>
        <v>0.12878787878787878</v>
      </c>
      <c r="I72" s="56">
        <f t="shared" si="13"/>
        <v>0.06060606060606061</v>
      </c>
      <c r="J72" s="56">
        <f t="shared" si="13"/>
        <v>0.06818181818181818</v>
      </c>
      <c r="K72" s="56">
        <f t="shared" si="13"/>
        <v>0.15151515151515152</v>
      </c>
      <c r="L72" s="56">
        <f t="shared" si="13"/>
        <v>0</v>
      </c>
      <c r="M72" s="56">
        <f>SUM(F72:L72)</f>
        <v>0.9999999999999999</v>
      </c>
      <c r="N72" s="29"/>
      <c r="O72" s="63"/>
    </row>
    <row r="73" spans="1:15" ht="13.5">
      <c r="A73" s="14" t="s">
        <v>81</v>
      </c>
      <c r="B73" s="7"/>
      <c r="C73" s="7"/>
      <c r="D73" s="7"/>
      <c r="E73" s="76" t="s">
        <v>2</v>
      </c>
      <c r="F73" s="10">
        <v>27</v>
      </c>
      <c r="G73" s="9">
        <v>14</v>
      </c>
      <c r="H73" s="9">
        <v>24</v>
      </c>
      <c r="I73" s="9">
        <v>13</v>
      </c>
      <c r="J73" s="9">
        <v>21</v>
      </c>
      <c r="K73" s="9">
        <v>33</v>
      </c>
      <c r="L73" s="9">
        <v>0</v>
      </c>
      <c r="M73" s="9">
        <f aca="true" t="shared" si="14" ref="M73:M78">SUM(F73:L73)</f>
        <v>132</v>
      </c>
      <c r="N73" s="30">
        <f>((F73*5)+(G73*4)+(H73*3)+(I73*2)+(J73*1))/(F73+G73+H73+I73+J73)</f>
        <v>3.1313131313131315</v>
      </c>
      <c r="O73" s="62"/>
    </row>
    <row r="74" spans="1:15" ht="13.5">
      <c r="A74" s="13" t="s">
        <v>0</v>
      </c>
      <c r="B74" s="6"/>
      <c r="C74" s="6"/>
      <c r="D74" s="6"/>
      <c r="E74" s="77" t="s">
        <v>3</v>
      </c>
      <c r="F74" s="59">
        <f aca="true" t="shared" si="15" ref="F74:L74">F73/$M$73</f>
        <v>0.20454545454545456</v>
      </c>
      <c r="G74" s="56">
        <f t="shared" si="15"/>
        <v>0.10606060606060606</v>
      </c>
      <c r="H74" s="56">
        <f t="shared" si="15"/>
        <v>0.18181818181818182</v>
      </c>
      <c r="I74" s="56">
        <f t="shared" si="15"/>
        <v>0.09848484848484848</v>
      </c>
      <c r="J74" s="56">
        <f t="shared" si="15"/>
        <v>0.1590909090909091</v>
      </c>
      <c r="K74" s="56">
        <f t="shared" si="15"/>
        <v>0.25</v>
      </c>
      <c r="L74" s="56">
        <f t="shared" si="15"/>
        <v>0</v>
      </c>
      <c r="M74" s="56">
        <f t="shared" si="14"/>
        <v>1</v>
      </c>
      <c r="N74" s="29"/>
      <c r="O74" s="63"/>
    </row>
    <row r="75" spans="1:15" ht="13.5">
      <c r="A75" s="14" t="s">
        <v>82</v>
      </c>
      <c r="B75" s="7"/>
      <c r="C75" s="7"/>
      <c r="D75" s="7"/>
      <c r="E75" s="76" t="s">
        <v>2</v>
      </c>
      <c r="F75" s="10">
        <v>76</v>
      </c>
      <c r="G75" s="9">
        <v>25</v>
      </c>
      <c r="H75" s="9">
        <v>13</v>
      </c>
      <c r="I75" s="9">
        <v>3</v>
      </c>
      <c r="J75" s="9">
        <v>10</v>
      </c>
      <c r="K75" s="9">
        <v>5</v>
      </c>
      <c r="L75" s="9">
        <v>0</v>
      </c>
      <c r="M75" s="9">
        <f t="shared" si="14"/>
        <v>132</v>
      </c>
      <c r="N75" s="30">
        <f>((F75*5)+(G75*4)+(H75*3)+(I75*2)+(J75*1))/(F75+G75+H75+I75+J75)</f>
        <v>4.21259842519685</v>
      </c>
      <c r="O75" s="62"/>
    </row>
    <row r="76" spans="1:15" ht="13.5">
      <c r="A76" s="13" t="s">
        <v>41</v>
      </c>
      <c r="B76" s="6"/>
      <c r="C76" s="6"/>
      <c r="D76" s="6"/>
      <c r="E76" s="77" t="s">
        <v>3</v>
      </c>
      <c r="F76" s="59">
        <f aca="true" t="shared" si="16" ref="F76:L76">F75/$M$75</f>
        <v>0.5757575757575758</v>
      </c>
      <c r="G76" s="56">
        <f t="shared" si="16"/>
        <v>0.1893939393939394</v>
      </c>
      <c r="H76" s="56">
        <f t="shared" si="16"/>
        <v>0.09848484848484848</v>
      </c>
      <c r="I76" s="56">
        <f t="shared" si="16"/>
        <v>0.022727272727272728</v>
      </c>
      <c r="J76" s="56">
        <f t="shared" si="16"/>
        <v>0.07575757575757576</v>
      </c>
      <c r="K76" s="56">
        <f t="shared" si="16"/>
        <v>0.03787878787878788</v>
      </c>
      <c r="L76" s="56">
        <f t="shared" si="16"/>
        <v>0</v>
      </c>
      <c r="M76" s="56">
        <f t="shared" si="14"/>
        <v>1</v>
      </c>
      <c r="N76" s="29"/>
      <c r="O76" s="63"/>
    </row>
    <row r="77" spans="1:15" ht="13.5">
      <c r="A77" s="14" t="s">
        <v>83</v>
      </c>
      <c r="B77" s="7"/>
      <c r="C77" s="7"/>
      <c r="D77" s="7"/>
      <c r="E77" s="76" t="s">
        <v>2</v>
      </c>
      <c r="F77" s="10">
        <v>66</v>
      </c>
      <c r="G77" s="9">
        <v>26</v>
      </c>
      <c r="H77" s="9">
        <v>22</v>
      </c>
      <c r="I77" s="9">
        <v>6</v>
      </c>
      <c r="J77" s="9">
        <v>6</v>
      </c>
      <c r="K77" s="9">
        <v>6</v>
      </c>
      <c r="L77" s="9">
        <v>0</v>
      </c>
      <c r="M77" s="9">
        <f t="shared" si="14"/>
        <v>132</v>
      </c>
      <c r="N77" s="30">
        <f>((F77*5)+(G77*4)+(H77*3)+(I77*2)+(J77*1))/(F77+G77+H77+I77+J77)</f>
        <v>4.111111111111111</v>
      </c>
      <c r="O77" s="62"/>
    </row>
    <row r="78" spans="1:15" ht="14.25" thickBot="1">
      <c r="A78" s="31" t="s">
        <v>42</v>
      </c>
      <c r="B78" s="32"/>
      <c r="C78" s="32"/>
      <c r="D78" s="32"/>
      <c r="E78" s="78" t="s">
        <v>3</v>
      </c>
      <c r="F78" s="60">
        <f aca="true" t="shared" si="17" ref="F78:L78">F77/$M$77</f>
        <v>0.5</v>
      </c>
      <c r="G78" s="58">
        <f t="shared" si="17"/>
        <v>0.19696969696969696</v>
      </c>
      <c r="H78" s="58">
        <f t="shared" si="17"/>
        <v>0.16666666666666666</v>
      </c>
      <c r="I78" s="58">
        <f t="shared" si="17"/>
        <v>0.045454545454545456</v>
      </c>
      <c r="J78" s="58">
        <f t="shared" si="17"/>
        <v>0.045454545454545456</v>
      </c>
      <c r="K78" s="58">
        <f t="shared" si="17"/>
        <v>0.045454545454545456</v>
      </c>
      <c r="L78" s="58">
        <f t="shared" si="17"/>
        <v>0</v>
      </c>
      <c r="M78" s="58">
        <f t="shared" si="14"/>
        <v>0.9999999999999999</v>
      </c>
      <c r="N78" s="50"/>
      <c r="O78" s="63"/>
    </row>
    <row r="79" spans="1:15" ht="12.75">
      <c r="A79" s="88" t="s">
        <v>0</v>
      </c>
      <c r="B79" s="3"/>
      <c r="C79" s="3"/>
      <c r="D79" s="3"/>
      <c r="E79" s="3"/>
      <c r="F79" s="3"/>
      <c r="G79" s="3"/>
      <c r="H79" s="3"/>
      <c r="I79" s="3"/>
      <c r="J79" s="5"/>
      <c r="K79" s="5"/>
      <c r="L79" s="5"/>
      <c r="M79" s="5"/>
      <c r="N79" s="22"/>
      <c r="O79" s="22"/>
    </row>
    <row r="80" spans="1:15" ht="12.75">
      <c r="A80" s="88" t="s">
        <v>0</v>
      </c>
      <c r="B80" s="3"/>
      <c r="C80" s="3"/>
      <c r="D80" s="3"/>
      <c r="E80" s="3"/>
      <c r="F80" s="3"/>
      <c r="G80" s="3"/>
      <c r="H80" s="3"/>
      <c r="I80" s="3"/>
      <c r="J80" s="5"/>
      <c r="K80" s="5"/>
      <c r="L80" s="5"/>
      <c r="M80" s="5"/>
      <c r="N80" s="22"/>
      <c r="O80" s="22"/>
    </row>
    <row r="82" spans="1:9" ht="13.5" thickBot="1">
      <c r="A82" s="2" t="s">
        <v>7</v>
      </c>
      <c r="B82" s="1"/>
      <c r="C82" s="1"/>
      <c r="D82" s="1"/>
      <c r="E82" s="1"/>
      <c r="F82" s="1"/>
      <c r="G82" s="1"/>
      <c r="H82" s="1"/>
      <c r="I82" s="1"/>
    </row>
    <row r="83" spans="1:17" ht="51">
      <c r="A83" s="28"/>
      <c r="B83" s="12"/>
      <c r="C83" s="12"/>
      <c r="D83" s="12"/>
      <c r="E83" s="79" t="s">
        <v>4</v>
      </c>
      <c r="F83" s="80" t="s">
        <v>19</v>
      </c>
      <c r="G83" s="81" t="s">
        <v>20</v>
      </c>
      <c r="H83" s="81" t="s">
        <v>21</v>
      </c>
      <c r="I83" s="82" t="s">
        <v>23</v>
      </c>
      <c r="J83" s="81" t="s">
        <v>22</v>
      </c>
      <c r="K83" s="81" t="s">
        <v>24</v>
      </c>
      <c r="L83" s="81" t="s">
        <v>1</v>
      </c>
      <c r="M83" s="81" t="s">
        <v>5</v>
      </c>
      <c r="N83" s="75" t="s">
        <v>13</v>
      </c>
      <c r="O83" s="99"/>
      <c r="P83" s="99"/>
      <c r="Q83" s="99"/>
    </row>
    <row r="84" spans="1:15" ht="13.5">
      <c r="A84" s="14" t="s">
        <v>84</v>
      </c>
      <c r="B84" s="7"/>
      <c r="C84" s="7"/>
      <c r="D84" s="7"/>
      <c r="E84" s="76" t="s">
        <v>2</v>
      </c>
      <c r="F84" s="16">
        <v>38</v>
      </c>
      <c r="G84" s="8">
        <v>57</v>
      </c>
      <c r="H84" s="8">
        <v>22</v>
      </c>
      <c r="I84" s="8">
        <v>5</v>
      </c>
      <c r="J84" s="8">
        <v>2</v>
      </c>
      <c r="K84" s="8">
        <v>7</v>
      </c>
      <c r="L84" s="8">
        <v>1</v>
      </c>
      <c r="M84" s="8">
        <f>SUM(F84:L84)</f>
        <v>132</v>
      </c>
      <c r="N84" s="21">
        <f>((F84*5)+(G84*4)+(H84*3)+(I84*2)+(J84*1))/(F84+G84+H84+I84+J84)</f>
        <v>4</v>
      </c>
      <c r="O84" s="62"/>
    </row>
    <row r="85" spans="1:19" ht="13.5">
      <c r="A85" s="13" t="s">
        <v>59</v>
      </c>
      <c r="B85" s="6"/>
      <c r="C85" s="6"/>
      <c r="D85" s="6"/>
      <c r="E85" s="77" t="s">
        <v>3</v>
      </c>
      <c r="F85" s="59">
        <f aca="true" t="shared" si="18" ref="F85:K85">F84/$M$84</f>
        <v>0.2878787878787879</v>
      </c>
      <c r="G85" s="56">
        <f t="shared" si="18"/>
        <v>0.4318181818181818</v>
      </c>
      <c r="H85" s="56">
        <f t="shared" si="18"/>
        <v>0.16666666666666666</v>
      </c>
      <c r="I85" s="56">
        <f t="shared" si="18"/>
        <v>0.03787878787878788</v>
      </c>
      <c r="J85" s="56">
        <f t="shared" si="18"/>
        <v>0.015151515151515152</v>
      </c>
      <c r="K85" s="56">
        <f t="shared" si="18"/>
        <v>0.05303030303030303</v>
      </c>
      <c r="L85" s="56">
        <f>L84/$M$84</f>
        <v>0.007575757575757576</v>
      </c>
      <c r="M85" s="56">
        <f>SUM(F85:L85)</f>
        <v>0.9999999999999999</v>
      </c>
      <c r="N85" s="115" t="s">
        <v>33</v>
      </c>
      <c r="O85" s="63"/>
      <c r="P85" s="52"/>
      <c r="Q85" s="52"/>
      <c r="R85" s="51"/>
      <c r="S85" s="51"/>
    </row>
    <row r="86" spans="1:19" ht="12.75">
      <c r="A86" s="14"/>
      <c r="B86" s="7"/>
      <c r="C86" s="7"/>
      <c r="D86" s="7"/>
      <c r="E86" s="76"/>
      <c r="F86" s="23"/>
      <c r="G86" s="24"/>
      <c r="H86" s="24"/>
      <c r="I86" s="24"/>
      <c r="J86" s="24"/>
      <c r="K86" s="24"/>
      <c r="L86" s="24"/>
      <c r="M86" s="24"/>
      <c r="N86" s="116"/>
      <c r="O86" s="64"/>
      <c r="P86" s="52"/>
      <c r="R86" s="51"/>
      <c r="S86" s="51"/>
    </row>
    <row r="87" spans="1:19" ht="13.5">
      <c r="A87" s="14" t="s">
        <v>85</v>
      </c>
      <c r="B87" s="7"/>
      <c r="C87" s="7"/>
      <c r="D87" s="7"/>
      <c r="E87" s="76" t="s">
        <v>2</v>
      </c>
      <c r="F87" s="10">
        <v>35</v>
      </c>
      <c r="G87" s="9">
        <v>45</v>
      </c>
      <c r="H87" s="9">
        <v>35</v>
      </c>
      <c r="I87" s="9">
        <v>9</v>
      </c>
      <c r="J87" s="9">
        <v>2</v>
      </c>
      <c r="K87" s="9">
        <v>6</v>
      </c>
      <c r="L87" s="9">
        <v>0</v>
      </c>
      <c r="M87" s="9">
        <f>SUM(F87:L87)</f>
        <v>132</v>
      </c>
      <c r="N87" s="30">
        <f>((F87*5)+(G87*4)+(H87*3)+(I87*2)+(J87*1))/(F87+G87+H87+I87+J87)</f>
        <v>3.8095238095238093</v>
      </c>
      <c r="O87" s="62"/>
      <c r="P87" s="52"/>
      <c r="R87" s="51"/>
      <c r="S87" s="51"/>
    </row>
    <row r="88" spans="1:19" ht="13.5">
      <c r="A88" s="13" t="s">
        <v>58</v>
      </c>
      <c r="B88" s="6"/>
      <c r="C88" s="6"/>
      <c r="D88" s="6"/>
      <c r="E88" s="77" t="s">
        <v>3</v>
      </c>
      <c r="F88" s="59">
        <f aca="true" t="shared" si="19" ref="F88:K88">F87/$M$87</f>
        <v>0.26515151515151514</v>
      </c>
      <c r="G88" s="56">
        <f t="shared" si="19"/>
        <v>0.3409090909090909</v>
      </c>
      <c r="H88" s="56">
        <f t="shared" si="19"/>
        <v>0.26515151515151514</v>
      </c>
      <c r="I88" s="56">
        <f t="shared" si="19"/>
        <v>0.06818181818181818</v>
      </c>
      <c r="J88" s="56">
        <f t="shared" si="19"/>
        <v>0.015151515151515152</v>
      </c>
      <c r="K88" s="56">
        <f t="shared" si="19"/>
        <v>0.045454545454545456</v>
      </c>
      <c r="L88" s="56">
        <f>L87/$M$87</f>
        <v>0</v>
      </c>
      <c r="M88" s="56">
        <f>SUM(F88:L88)</f>
        <v>0.9999999999999998</v>
      </c>
      <c r="N88" s="115"/>
      <c r="O88" s="63"/>
      <c r="P88" s="101"/>
      <c r="Q88" s="101"/>
      <c r="R88" s="51"/>
      <c r="S88" s="51"/>
    </row>
    <row r="89" spans="1:19" ht="13.5">
      <c r="A89" s="14"/>
      <c r="B89" s="7"/>
      <c r="C89" s="7"/>
      <c r="D89" s="7"/>
      <c r="E89" s="76"/>
      <c r="F89" s="25"/>
      <c r="G89" s="26"/>
      <c r="H89" s="26"/>
      <c r="I89" s="26"/>
      <c r="J89" s="26"/>
      <c r="K89" s="26"/>
      <c r="L89" s="26"/>
      <c r="M89" s="26"/>
      <c r="N89" s="30"/>
      <c r="O89" s="63"/>
      <c r="P89" s="52"/>
      <c r="Q89" s="53"/>
      <c r="R89" s="51"/>
      <c r="S89" s="51"/>
    </row>
    <row r="90" spans="1:19" ht="13.5">
      <c r="A90" s="14" t="s">
        <v>86</v>
      </c>
      <c r="B90" s="7"/>
      <c r="C90" s="7"/>
      <c r="D90" s="7"/>
      <c r="E90" s="76" t="s">
        <v>2</v>
      </c>
      <c r="F90" s="10">
        <v>35</v>
      </c>
      <c r="G90" s="9">
        <v>49</v>
      </c>
      <c r="H90" s="9">
        <v>34</v>
      </c>
      <c r="I90" s="9">
        <v>5</v>
      </c>
      <c r="J90" s="9">
        <v>1</v>
      </c>
      <c r="K90" s="9">
        <v>8</v>
      </c>
      <c r="L90" s="9">
        <v>0</v>
      </c>
      <c r="M90" s="9">
        <f>SUM(F90:L90)</f>
        <v>132</v>
      </c>
      <c r="N90" s="30">
        <f>((F90*5)+(G90*4)+(H90*3)+(I90*2)+(J90*1))/(F90+G90+H90+I90+J90)</f>
        <v>3.903225806451613</v>
      </c>
      <c r="O90" s="62"/>
      <c r="P90" s="52"/>
      <c r="Q90" s="53"/>
      <c r="R90" s="51"/>
      <c r="S90" s="51"/>
    </row>
    <row r="91" spans="1:19" ht="13.5">
      <c r="A91" s="13" t="s">
        <v>57</v>
      </c>
      <c r="B91" s="6"/>
      <c r="C91" s="6"/>
      <c r="D91" s="6"/>
      <c r="E91" s="77" t="s">
        <v>3</v>
      </c>
      <c r="F91" s="59">
        <f aca="true" t="shared" si="20" ref="F91:K91">F90/$M$90</f>
        <v>0.26515151515151514</v>
      </c>
      <c r="G91" s="56">
        <f t="shared" si="20"/>
        <v>0.3712121212121212</v>
      </c>
      <c r="H91" s="56">
        <f t="shared" si="20"/>
        <v>0.25757575757575757</v>
      </c>
      <c r="I91" s="56">
        <f t="shared" si="20"/>
        <v>0.03787878787878788</v>
      </c>
      <c r="J91" s="56">
        <f t="shared" si="20"/>
        <v>0.007575757575757576</v>
      </c>
      <c r="K91" s="56">
        <f t="shared" si="20"/>
        <v>0.06060606060606061</v>
      </c>
      <c r="L91" s="56">
        <f>L90/$M$90</f>
        <v>0</v>
      </c>
      <c r="M91" s="56">
        <f>SUM(F91:L91)</f>
        <v>1</v>
      </c>
      <c r="N91" s="115"/>
      <c r="O91" s="63"/>
      <c r="P91" s="52"/>
      <c r="Q91" s="52"/>
      <c r="R91" s="51"/>
      <c r="S91" s="51"/>
    </row>
    <row r="92" spans="1:19" ht="12.75">
      <c r="A92" s="14"/>
      <c r="B92" s="7"/>
      <c r="C92" s="7"/>
      <c r="D92" s="7"/>
      <c r="E92" s="76"/>
      <c r="F92" s="23"/>
      <c r="G92" s="24"/>
      <c r="H92" s="24"/>
      <c r="I92" s="24"/>
      <c r="J92" s="24"/>
      <c r="K92" s="24"/>
      <c r="L92" s="24"/>
      <c r="M92" s="24"/>
      <c r="N92" s="116"/>
      <c r="O92" s="64"/>
      <c r="P92" s="52"/>
      <c r="Q92" s="53"/>
      <c r="R92" s="51"/>
      <c r="S92" s="51"/>
    </row>
    <row r="93" spans="1:19" ht="13.5">
      <c r="A93" s="14" t="s">
        <v>87</v>
      </c>
      <c r="B93" s="7"/>
      <c r="C93" s="7"/>
      <c r="D93" s="7"/>
      <c r="E93" s="76" t="s">
        <v>2</v>
      </c>
      <c r="F93" s="10">
        <v>34</v>
      </c>
      <c r="G93" s="9">
        <v>44</v>
      </c>
      <c r="H93" s="9">
        <v>39</v>
      </c>
      <c r="I93" s="9">
        <v>4</v>
      </c>
      <c r="J93" s="9">
        <v>2</v>
      </c>
      <c r="K93" s="9">
        <v>8</v>
      </c>
      <c r="L93" s="9">
        <v>1</v>
      </c>
      <c r="M93" s="9">
        <f>SUM(F93:L93)</f>
        <v>132</v>
      </c>
      <c r="N93" s="30">
        <f>((F93*5)+(G93*4)+(H93*3)+(I93*2)+(J93*1))/(F93+G93+H93+I93+J93)</f>
        <v>3.845528455284553</v>
      </c>
      <c r="O93" s="62"/>
      <c r="P93" s="52"/>
      <c r="Q93" s="53"/>
      <c r="R93" s="51"/>
      <c r="S93" s="51"/>
    </row>
    <row r="94" spans="1:19" ht="13.5">
      <c r="A94" s="13" t="s">
        <v>57</v>
      </c>
      <c r="B94" s="6"/>
      <c r="C94" s="6"/>
      <c r="D94" s="6"/>
      <c r="E94" s="77" t="s">
        <v>3</v>
      </c>
      <c r="F94" s="59">
        <f aca="true" t="shared" si="21" ref="F94:K94">F93/$M$93</f>
        <v>0.25757575757575757</v>
      </c>
      <c r="G94" s="56">
        <f t="shared" si="21"/>
        <v>0.3333333333333333</v>
      </c>
      <c r="H94" s="56">
        <f t="shared" si="21"/>
        <v>0.29545454545454547</v>
      </c>
      <c r="I94" s="56">
        <f t="shared" si="21"/>
        <v>0.030303030303030304</v>
      </c>
      <c r="J94" s="56">
        <f t="shared" si="21"/>
        <v>0.015151515151515152</v>
      </c>
      <c r="K94" s="56">
        <f t="shared" si="21"/>
        <v>0.06060606060606061</v>
      </c>
      <c r="L94" s="56">
        <f>L93/$M$93</f>
        <v>0.007575757575757576</v>
      </c>
      <c r="M94" s="56">
        <f>SUM(F94:L94)</f>
        <v>0.9999999999999998</v>
      </c>
      <c r="N94" s="115"/>
      <c r="O94" s="63"/>
      <c r="P94" s="101"/>
      <c r="Q94" s="101"/>
      <c r="S94" s="51"/>
    </row>
    <row r="95" spans="1:17" ht="12.75">
      <c r="A95" s="14"/>
      <c r="B95" s="7"/>
      <c r="C95" s="7"/>
      <c r="D95" s="7"/>
      <c r="E95" s="76"/>
      <c r="F95" s="23"/>
      <c r="G95" s="24"/>
      <c r="H95" s="24"/>
      <c r="I95" s="24"/>
      <c r="J95" s="24"/>
      <c r="K95" s="24"/>
      <c r="L95" s="24"/>
      <c r="M95" s="24"/>
      <c r="N95" s="116"/>
      <c r="O95" s="64"/>
      <c r="P95" s="52"/>
      <c r="Q95" s="53"/>
    </row>
    <row r="96" spans="1:17" ht="13.5">
      <c r="A96" s="14" t="s">
        <v>88</v>
      </c>
      <c r="B96" s="7"/>
      <c r="C96" s="7"/>
      <c r="D96" s="7"/>
      <c r="E96" s="76" t="s">
        <v>2</v>
      </c>
      <c r="F96" s="10">
        <v>49</v>
      </c>
      <c r="G96" s="9">
        <v>51</v>
      </c>
      <c r="H96" s="9">
        <v>21</v>
      </c>
      <c r="I96" s="9">
        <v>4</v>
      </c>
      <c r="J96" s="9">
        <v>1</v>
      </c>
      <c r="K96" s="9">
        <v>4</v>
      </c>
      <c r="L96" s="9">
        <v>2</v>
      </c>
      <c r="M96" s="9">
        <f>SUM(F96:L96)</f>
        <v>132</v>
      </c>
      <c r="N96" s="30">
        <f>((F96*5)+(G96*4)+(H96*3)+(I96*2)+(J96*1))/(F96+G96+H96+I96+J96)</f>
        <v>4.134920634920635</v>
      </c>
      <c r="O96" s="62"/>
      <c r="P96" s="52"/>
      <c r="Q96" s="53"/>
    </row>
    <row r="97" spans="1:17" ht="13.5">
      <c r="A97" s="13" t="s">
        <v>56</v>
      </c>
      <c r="B97" s="6"/>
      <c r="C97" s="6"/>
      <c r="D97" s="6"/>
      <c r="E97" s="77" t="s">
        <v>3</v>
      </c>
      <c r="F97" s="59">
        <f aca="true" t="shared" si="22" ref="F97:K97">F96/$M$96</f>
        <v>0.3712121212121212</v>
      </c>
      <c r="G97" s="56">
        <f t="shared" si="22"/>
        <v>0.38636363636363635</v>
      </c>
      <c r="H97" s="56">
        <f t="shared" si="22"/>
        <v>0.1590909090909091</v>
      </c>
      <c r="I97" s="56">
        <f t="shared" si="22"/>
        <v>0.030303030303030304</v>
      </c>
      <c r="J97" s="56">
        <f t="shared" si="22"/>
        <v>0.007575757575757576</v>
      </c>
      <c r="K97" s="56">
        <f t="shared" si="22"/>
        <v>0.030303030303030304</v>
      </c>
      <c r="L97" s="56">
        <f>L96/$M$96</f>
        <v>0.015151515151515152</v>
      </c>
      <c r="M97" s="56">
        <f>SUM(F97:L97)</f>
        <v>0.9999999999999999</v>
      </c>
      <c r="N97" s="115"/>
      <c r="O97" s="63"/>
      <c r="P97" s="52"/>
      <c r="Q97" s="52"/>
    </row>
    <row r="98" spans="1:17" ht="13.5">
      <c r="A98" s="14"/>
      <c r="B98" s="7"/>
      <c r="C98" s="7"/>
      <c r="D98" s="7"/>
      <c r="E98" s="76"/>
      <c r="F98" s="23"/>
      <c r="G98" s="24"/>
      <c r="H98" s="24"/>
      <c r="I98" s="24"/>
      <c r="J98" s="24"/>
      <c r="K98" s="24"/>
      <c r="L98" s="24"/>
      <c r="M98" s="24"/>
      <c r="N98" s="116"/>
      <c r="O98" s="63"/>
      <c r="P98" s="52"/>
      <c r="Q98" s="53"/>
    </row>
    <row r="99" spans="1:17" ht="13.5">
      <c r="A99" s="14" t="s">
        <v>89</v>
      </c>
      <c r="B99" s="7"/>
      <c r="C99" s="7"/>
      <c r="D99" s="7"/>
      <c r="E99" s="76" t="s">
        <v>2</v>
      </c>
      <c r="F99" s="10">
        <v>39</v>
      </c>
      <c r="G99" s="9">
        <v>54</v>
      </c>
      <c r="H99" s="9">
        <v>26</v>
      </c>
      <c r="I99" s="9">
        <v>1</v>
      </c>
      <c r="J99" s="9">
        <v>1</v>
      </c>
      <c r="K99" s="9">
        <v>10</v>
      </c>
      <c r="L99" s="9">
        <v>1</v>
      </c>
      <c r="M99" s="9">
        <f>SUM(F99:L99)</f>
        <v>132</v>
      </c>
      <c r="N99" s="30">
        <f>((F99*5)+(G99*4)+(H99*3)+(I99*2)+(J99*1))/(F99+G99+H99+I99+J99)</f>
        <v>4.066115702479339</v>
      </c>
      <c r="O99" s="63"/>
      <c r="P99" s="52"/>
      <c r="Q99" s="53"/>
    </row>
    <row r="100" spans="1:17" ht="13.5">
      <c r="A100" s="13" t="s">
        <v>0</v>
      </c>
      <c r="B100" s="6"/>
      <c r="C100" s="6"/>
      <c r="D100" s="6"/>
      <c r="E100" s="77" t="s">
        <v>3</v>
      </c>
      <c r="F100" s="59">
        <f aca="true" t="shared" si="23" ref="F100:L100">F99/$M99</f>
        <v>0.29545454545454547</v>
      </c>
      <c r="G100" s="56">
        <f t="shared" si="23"/>
        <v>0.4090909090909091</v>
      </c>
      <c r="H100" s="56">
        <f t="shared" si="23"/>
        <v>0.19696969696969696</v>
      </c>
      <c r="I100" s="56">
        <f t="shared" si="23"/>
        <v>0.007575757575757576</v>
      </c>
      <c r="J100" s="56">
        <f t="shared" si="23"/>
        <v>0.007575757575757576</v>
      </c>
      <c r="K100" s="56">
        <f t="shared" si="23"/>
        <v>0.07575757575757576</v>
      </c>
      <c r="L100" s="56">
        <f t="shared" si="23"/>
        <v>0.007575757575757576</v>
      </c>
      <c r="M100" s="56">
        <f>SUM(F100:L100)</f>
        <v>1.0000000000000002</v>
      </c>
      <c r="N100" s="115"/>
      <c r="O100" s="63"/>
      <c r="P100" s="101"/>
      <c r="Q100" s="101"/>
    </row>
    <row r="101" spans="1:17" ht="13.5">
      <c r="A101" s="14"/>
      <c r="B101" s="7"/>
      <c r="C101" s="7"/>
      <c r="D101" s="7"/>
      <c r="E101" s="76"/>
      <c r="F101" s="23"/>
      <c r="G101" s="24"/>
      <c r="H101" s="24"/>
      <c r="I101" s="24"/>
      <c r="J101" s="24"/>
      <c r="K101" s="24"/>
      <c r="L101" s="24"/>
      <c r="M101" s="24"/>
      <c r="N101" s="116"/>
      <c r="O101" s="63"/>
      <c r="P101" s="52"/>
      <c r="Q101" s="53"/>
    </row>
    <row r="102" spans="1:17" ht="13.5">
      <c r="A102" s="14" t="s">
        <v>90</v>
      </c>
      <c r="B102" s="7"/>
      <c r="C102" s="7"/>
      <c r="D102" s="7"/>
      <c r="E102" s="76" t="s">
        <v>2</v>
      </c>
      <c r="F102" s="10">
        <v>37</v>
      </c>
      <c r="G102" s="9">
        <v>40</v>
      </c>
      <c r="H102" s="9">
        <v>24</v>
      </c>
      <c r="I102" s="9">
        <v>3</v>
      </c>
      <c r="J102" s="9">
        <v>0</v>
      </c>
      <c r="K102" s="9">
        <v>27</v>
      </c>
      <c r="L102" s="9">
        <v>1</v>
      </c>
      <c r="M102" s="9">
        <f>SUM(F102:L102)</f>
        <v>132</v>
      </c>
      <c r="N102" s="30">
        <f>((F102*5)+(G102*4)+(H102*3)+(I102*2)+(J102*1))/(F102+G102+H102+I102+J102)</f>
        <v>4.0673076923076925</v>
      </c>
      <c r="O102" s="63"/>
      <c r="P102" s="52"/>
      <c r="Q102" s="53"/>
    </row>
    <row r="103" spans="1:17" ht="13.5">
      <c r="A103" s="13" t="s">
        <v>55</v>
      </c>
      <c r="B103" s="6"/>
      <c r="C103" s="6"/>
      <c r="D103" s="6"/>
      <c r="E103" s="77" t="s">
        <v>3</v>
      </c>
      <c r="F103" s="59">
        <f aca="true" t="shared" si="24" ref="F103:L103">F102/$M102</f>
        <v>0.2803030303030303</v>
      </c>
      <c r="G103" s="56">
        <f t="shared" si="24"/>
        <v>0.30303030303030304</v>
      </c>
      <c r="H103" s="56">
        <f t="shared" si="24"/>
        <v>0.18181818181818182</v>
      </c>
      <c r="I103" s="56">
        <f t="shared" si="24"/>
        <v>0.022727272727272728</v>
      </c>
      <c r="J103" s="56">
        <f t="shared" si="24"/>
        <v>0</v>
      </c>
      <c r="K103" s="56">
        <f t="shared" si="24"/>
        <v>0.20454545454545456</v>
      </c>
      <c r="L103" s="56">
        <f t="shared" si="24"/>
        <v>0.007575757575757576</v>
      </c>
      <c r="M103" s="56">
        <f>SUM(F103:L103)</f>
        <v>1</v>
      </c>
      <c r="N103" s="115"/>
      <c r="O103" s="63"/>
      <c r="P103" s="52"/>
      <c r="Q103" s="52"/>
    </row>
    <row r="104" spans="1:17" ht="13.5">
      <c r="A104" s="14"/>
      <c r="B104" s="7"/>
      <c r="C104" s="7"/>
      <c r="D104" s="7"/>
      <c r="E104" s="76"/>
      <c r="F104" s="23"/>
      <c r="G104" s="24"/>
      <c r="H104" s="24"/>
      <c r="I104" s="24"/>
      <c r="J104" s="24"/>
      <c r="K104" s="24"/>
      <c r="L104" s="24"/>
      <c r="M104" s="24"/>
      <c r="N104" s="116"/>
      <c r="O104" s="63"/>
      <c r="P104" s="52"/>
      <c r="Q104" s="53"/>
    </row>
    <row r="105" spans="1:17" ht="13.5">
      <c r="A105" s="14" t="s">
        <v>91</v>
      </c>
      <c r="B105" s="7"/>
      <c r="C105" s="7"/>
      <c r="D105" s="7"/>
      <c r="E105" s="76" t="s">
        <v>2</v>
      </c>
      <c r="F105" s="10">
        <v>20</v>
      </c>
      <c r="G105" s="9">
        <v>19</v>
      </c>
      <c r="H105" s="9">
        <v>20</v>
      </c>
      <c r="I105" s="9">
        <v>1</v>
      </c>
      <c r="J105" s="9">
        <v>0</v>
      </c>
      <c r="K105" s="9">
        <v>70</v>
      </c>
      <c r="L105" s="9">
        <v>2</v>
      </c>
      <c r="M105" s="9">
        <f>SUM(F105:L105)</f>
        <v>132</v>
      </c>
      <c r="N105" s="30">
        <f>((F105*5)+(G105*4)+(H105*3)+(I105*2)+(J105*1))/(F105+G105+H105+I105+J105)</f>
        <v>3.966666666666667</v>
      </c>
      <c r="O105" s="63"/>
      <c r="P105" s="52"/>
      <c r="Q105" s="53"/>
    </row>
    <row r="106" spans="1:17" ht="13.5">
      <c r="A106" s="13" t="s">
        <v>54</v>
      </c>
      <c r="B106" s="6"/>
      <c r="C106" s="6"/>
      <c r="D106" s="6"/>
      <c r="E106" s="77" t="s">
        <v>3</v>
      </c>
      <c r="F106" s="59">
        <f aca="true" t="shared" si="25" ref="F106:L106">F105/$M105</f>
        <v>0.15151515151515152</v>
      </c>
      <c r="G106" s="56">
        <f t="shared" si="25"/>
        <v>0.14393939393939395</v>
      </c>
      <c r="H106" s="56">
        <f t="shared" si="25"/>
        <v>0.15151515151515152</v>
      </c>
      <c r="I106" s="56">
        <f t="shared" si="25"/>
        <v>0.007575757575757576</v>
      </c>
      <c r="J106" s="56">
        <f t="shared" si="25"/>
        <v>0</v>
      </c>
      <c r="K106" s="56">
        <f t="shared" si="25"/>
        <v>0.5303030303030303</v>
      </c>
      <c r="L106" s="56">
        <f t="shared" si="25"/>
        <v>0.015151515151515152</v>
      </c>
      <c r="M106" s="56">
        <f>SUM(F106:L106)</f>
        <v>1</v>
      </c>
      <c r="N106" s="115"/>
      <c r="O106" s="63"/>
      <c r="P106" s="101"/>
      <c r="Q106" s="101"/>
    </row>
    <row r="107" spans="1:17" ht="12.75">
      <c r="A107" s="14"/>
      <c r="B107" s="7"/>
      <c r="C107" s="7"/>
      <c r="D107" s="7"/>
      <c r="E107" s="85"/>
      <c r="F107" s="23"/>
      <c r="G107" s="24"/>
      <c r="H107" s="24"/>
      <c r="I107" s="24"/>
      <c r="J107" s="27"/>
      <c r="K107" s="27"/>
      <c r="L107" s="27"/>
      <c r="M107" s="27"/>
      <c r="N107" s="116"/>
      <c r="O107" s="64"/>
      <c r="P107" s="52"/>
      <c r="Q107" s="53"/>
    </row>
    <row r="108" spans="1:17" ht="13.5">
      <c r="A108" s="14" t="s">
        <v>92</v>
      </c>
      <c r="B108" s="7"/>
      <c r="C108" s="7"/>
      <c r="D108" s="7"/>
      <c r="E108" s="76" t="s">
        <v>2</v>
      </c>
      <c r="F108" s="10">
        <v>23</v>
      </c>
      <c r="G108" s="9">
        <v>23</v>
      </c>
      <c r="H108" s="9">
        <v>22</v>
      </c>
      <c r="I108" s="9">
        <v>4</v>
      </c>
      <c r="J108" s="9">
        <v>1</v>
      </c>
      <c r="K108" s="9">
        <v>58</v>
      </c>
      <c r="L108" s="9">
        <v>1</v>
      </c>
      <c r="M108" s="9">
        <f>SUM(F108:L108)</f>
        <v>132</v>
      </c>
      <c r="N108" s="30">
        <f>((F108*5)+(G108*4)+(H108*3)+(I108*2)+(J108*1))/(F108+G108+H108+I108+J108)</f>
        <v>3.863013698630137</v>
      </c>
      <c r="O108" s="62"/>
      <c r="P108" s="52"/>
      <c r="Q108" s="53"/>
    </row>
    <row r="109" spans="1:17" ht="13.5" thickBot="1">
      <c r="A109" s="31"/>
      <c r="B109" s="32"/>
      <c r="C109" s="32"/>
      <c r="D109" s="32"/>
      <c r="E109" s="78" t="s">
        <v>3</v>
      </c>
      <c r="F109" s="60">
        <f aca="true" t="shared" si="26" ref="F109:K109">F108/$M$108</f>
        <v>0.17424242424242425</v>
      </c>
      <c r="G109" s="58">
        <f t="shared" si="26"/>
        <v>0.17424242424242425</v>
      </c>
      <c r="H109" s="58">
        <f t="shared" si="26"/>
        <v>0.16666666666666666</v>
      </c>
      <c r="I109" s="58">
        <f t="shared" si="26"/>
        <v>0.030303030303030304</v>
      </c>
      <c r="J109" s="58">
        <f t="shared" si="26"/>
        <v>0.007575757575757576</v>
      </c>
      <c r="K109" s="58">
        <f t="shared" si="26"/>
        <v>0.4393939393939394</v>
      </c>
      <c r="L109" s="58">
        <f>L108/$M$108</f>
        <v>0.007575757575757576</v>
      </c>
      <c r="M109" s="58">
        <f>SUM(F109:L109)</f>
        <v>1</v>
      </c>
      <c r="N109" s="117"/>
      <c r="O109" s="61"/>
      <c r="P109" s="52"/>
      <c r="Q109" s="52"/>
    </row>
    <row r="110" spans="1:15" ht="13.5" thickBot="1">
      <c r="A110" s="3"/>
      <c r="B110" s="3"/>
      <c r="C110" s="3"/>
      <c r="D110" s="3"/>
      <c r="E110" s="3"/>
      <c r="F110" s="3"/>
      <c r="G110" s="3"/>
      <c r="H110" s="3"/>
      <c r="I110" s="3"/>
      <c r="J110" s="5"/>
      <c r="K110" s="5"/>
      <c r="L110" s="5"/>
      <c r="M110" s="5"/>
      <c r="N110" s="22"/>
      <c r="O110" s="22"/>
    </row>
    <row r="111" spans="1:15" ht="76.5" customHeight="1">
      <c r="A111" s="128" t="s">
        <v>93</v>
      </c>
      <c r="B111" s="129"/>
      <c r="C111" s="130"/>
      <c r="D111" s="12"/>
      <c r="E111" s="81" t="s">
        <v>64</v>
      </c>
      <c r="F111" s="89" t="s">
        <v>60</v>
      </c>
      <c r="G111" s="89" t="s">
        <v>61</v>
      </c>
      <c r="H111" s="81" t="s">
        <v>25</v>
      </c>
      <c r="I111" s="80" t="s">
        <v>62</v>
      </c>
      <c r="J111" s="89" t="s">
        <v>63</v>
      </c>
      <c r="K111" s="81" t="s">
        <v>1</v>
      </c>
      <c r="L111" s="75" t="s">
        <v>5</v>
      </c>
      <c r="O111" s="65"/>
    </row>
    <row r="112" spans="1:20" ht="12.75">
      <c r="A112" s="131"/>
      <c r="B112" s="132"/>
      <c r="C112" s="133"/>
      <c r="D112" s="18"/>
      <c r="E112" s="86" t="s">
        <v>2</v>
      </c>
      <c r="F112" s="98">
        <v>75</v>
      </c>
      <c r="G112" s="8">
        <v>3</v>
      </c>
      <c r="H112" s="8">
        <v>31</v>
      </c>
      <c r="I112" s="8">
        <v>3</v>
      </c>
      <c r="J112" s="8">
        <v>12</v>
      </c>
      <c r="K112" s="8">
        <v>8</v>
      </c>
      <c r="L112" s="96">
        <f>SUM(F112:K112)</f>
        <v>132</v>
      </c>
      <c r="O112" s="65"/>
      <c r="P112" s="101"/>
      <c r="Q112" s="101"/>
      <c r="R112" s="101"/>
      <c r="S112" s="101">
        <f>I$112/($F112+$G112+$H112+$I112+$J112)</f>
        <v>0.024193548387096774</v>
      </c>
      <c r="T112" s="101">
        <f>J$112/($F112+$G112+$H112+$I112+$J112)</f>
        <v>0.0967741935483871</v>
      </c>
    </row>
    <row r="113" spans="1:15" ht="13.5" thickBot="1">
      <c r="A113" s="134"/>
      <c r="B113" s="135"/>
      <c r="C113" s="136"/>
      <c r="D113" s="15"/>
      <c r="E113" s="87" t="s">
        <v>3</v>
      </c>
      <c r="F113" s="57">
        <f aca="true" t="shared" si="27" ref="F113:K113">F112/$L112</f>
        <v>0.5681818181818182</v>
      </c>
      <c r="G113" s="58">
        <f t="shared" si="27"/>
        <v>0.022727272727272728</v>
      </c>
      <c r="H113" s="58">
        <f t="shared" si="27"/>
        <v>0.23484848484848486</v>
      </c>
      <c r="I113" s="58">
        <f t="shared" si="27"/>
        <v>0.022727272727272728</v>
      </c>
      <c r="J113" s="58">
        <f t="shared" si="27"/>
        <v>0.09090909090909091</v>
      </c>
      <c r="K113" s="58">
        <f t="shared" si="27"/>
        <v>0.06060606060606061</v>
      </c>
      <c r="L113" s="97">
        <f>L112/$L112</f>
        <v>1</v>
      </c>
      <c r="O113" s="66"/>
    </row>
    <row r="114" spans="1:15" ht="12.75">
      <c r="A114" s="4"/>
      <c r="B114" s="4"/>
      <c r="C114" s="4"/>
      <c r="D114" s="3"/>
      <c r="E114" s="3"/>
      <c r="F114" s="3"/>
      <c r="G114" s="3"/>
      <c r="H114" s="3"/>
      <c r="I114" s="3"/>
      <c r="J114" s="5"/>
      <c r="K114" s="5"/>
      <c r="L114" s="5"/>
      <c r="M114" s="5"/>
      <c r="N114" s="5"/>
      <c r="O114" s="5"/>
    </row>
  </sheetData>
  <sheetProtection password="8CB7" sheet="1" objects="1" scenarios="1"/>
  <mergeCells count="95">
    <mergeCell ref="A2:O2"/>
    <mergeCell ref="J65:K65"/>
    <mergeCell ref="L65:M65"/>
    <mergeCell ref="F66:G66"/>
    <mergeCell ref="H66:I66"/>
    <mergeCell ref="J66:K66"/>
    <mergeCell ref="L66:M66"/>
    <mergeCell ref="F65:G65"/>
    <mergeCell ref="H65:I65"/>
    <mergeCell ref="J63:K63"/>
    <mergeCell ref="L63:M63"/>
    <mergeCell ref="F64:G64"/>
    <mergeCell ref="H64:I64"/>
    <mergeCell ref="J64:K64"/>
    <mergeCell ref="L64:M64"/>
    <mergeCell ref="F63:G63"/>
    <mergeCell ref="H63:I63"/>
    <mergeCell ref="J61:K61"/>
    <mergeCell ref="L61:M61"/>
    <mergeCell ref="F62:G62"/>
    <mergeCell ref="H62:I62"/>
    <mergeCell ref="J62:K62"/>
    <mergeCell ref="L62:M62"/>
    <mergeCell ref="F61:G61"/>
    <mergeCell ref="H61:I61"/>
    <mergeCell ref="J59:K59"/>
    <mergeCell ref="L59:M59"/>
    <mergeCell ref="F60:G60"/>
    <mergeCell ref="H60:I60"/>
    <mergeCell ref="J60:K60"/>
    <mergeCell ref="L60:M60"/>
    <mergeCell ref="F59:G59"/>
    <mergeCell ref="H59:I59"/>
    <mergeCell ref="J57:K57"/>
    <mergeCell ref="L57:M57"/>
    <mergeCell ref="F58:G58"/>
    <mergeCell ref="H58:I58"/>
    <mergeCell ref="J58:K58"/>
    <mergeCell ref="L58:M58"/>
    <mergeCell ref="L55:M55"/>
    <mergeCell ref="F56:G56"/>
    <mergeCell ref="H56:I56"/>
    <mergeCell ref="J56:K56"/>
    <mergeCell ref="L56:M56"/>
    <mergeCell ref="F55:G55"/>
    <mergeCell ref="J55:K55"/>
    <mergeCell ref="F51:G51"/>
    <mergeCell ref="H51:I51"/>
    <mergeCell ref="L53:M53"/>
    <mergeCell ref="F54:G54"/>
    <mergeCell ref="H54:I54"/>
    <mergeCell ref="J54:K54"/>
    <mergeCell ref="L54:M54"/>
    <mergeCell ref="F53:G53"/>
    <mergeCell ref="H53:I53"/>
    <mergeCell ref="J53:K53"/>
    <mergeCell ref="F52:G52"/>
    <mergeCell ref="J52:K52"/>
    <mergeCell ref="L52:M52"/>
    <mergeCell ref="H52:I52"/>
    <mergeCell ref="J50:K50"/>
    <mergeCell ref="L50:M50"/>
    <mergeCell ref="H48:I48"/>
    <mergeCell ref="L51:M51"/>
    <mergeCell ref="L49:M49"/>
    <mergeCell ref="J48:K48"/>
    <mergeCell ref="L48:M48"/>
    <mergeCell ref="F47:G47"/>
    <mergeCell ref="H47:I47"/>
    <mergeCell ref="J47:K47"/>
    <mergeCell ref="L47:M47"/>
    <mergeCell ref="F44:G44"/>
    <mergeCell ref="H44:I44"/>
    <mergeCell ref="J44:K44"/>
    <mergeCell ref="L46:M46"/>
    <mergeCell ref="A1:O1"/>
    <mergeCell ref="F46:G46"/>
    <mergeCell ref="H46:I46"/>
    <mergeCell ref="H55:I55"/>
    <mergeCell ref="F48:G48"/>
    <mergeCell ref="L44:M44"/>
    <mergeCell ref="F45:G45"/>
    <mergeCell ref="H45:I45"/>
    <mergeCell ref="J45:K45"/>
    <mergeCell ref="L45:M45"/>
    <mergeCell ref="F50:G50"/>
    <mergeCell ref="J46:K46"/>
    <mergeCell ref="J51:K51"/>
    <mergeCell ref="A111:C113"/>
    <mergeCell ref="F57:G57"/>
    <mergeCell ref="H57:I57"/>
    <mergeCell ref="F49:G49"/>
    <mergeCell ref="H49:I49"/>
    <mergeCell ref="J49:K49"/>
    <mergeCell ref="H50:I50"/>
  </mergeCells>
  <printOptions/>
  <pageMargins left="0.56" right="0.5" top="0.64" bottom="0.44" header="0.27" footer="0.18"/>
  <pageSetup horizontalDpi="300" verticalDpi="300" orientation="landscape" scale="92" r:id="rId1"/>
  <headerFooter alignWithMargins="0">
    <oddHeader>&amp;L&amp;"Times New Roman,Bold Italic"&amp;8Spring 2006 College Outcomes Survey  Preliminary Results
(Exit Survey of  Graduating Students)&amp;R&amp;"Times New Roman,Bold Italic"&amp;8 Institutional Research Office/June  2006
 ADDITIONAL QUESTIONS
</oddHeader>
    <oddFooter>&amp;C&amp;A&amp;RPage &amp;P</oddFooter>
  </headerFooter>
  <rowBreaks count="2" manualBreakCount="2">
    <brk id="40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achamber</cp:lastModifiedBy>
  <cp:lastPrinted>2006-06-13T23:27:23Z</cp:lastPrinted>
  <dcterms:created xsi:type="dcterms:W3CDTF">1999-12-28T18:59:20Z</dcterms:created>
  <dcterms:modified xsi:type="dcterms:W3CDTF">2006-06-14T17:02:20Z</dcterms:modified>
  <cp:category/>
  <cp:version/>
  <cp:contentType/>
  <cp:contentStatus/>
</cp:coreProperties>
</file>